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0"/>
  </bookViews>
  <sheets>
    <sheet name="форма_2п" sheetId="1" r:id="rId1"/>
    <sheet name="Лист1" sheetId="2" r:id="rId2"/>
  </sheets>
  <definedNames>
    <definedName name="_xlnm.Print_Titles" localSheetId="0">'форма_2п'!$3:$5</definedName>
    <definedName name="_xlnm.Print_Area" localSheetId="0">'форма_2п'!$A$1:$K$203</definedName>
  </definedNames>
  <calcPr fullCalcOnLoad="1"/>
</workbook>
</file>

<file path=xl/comments1.xml><?xml version="1.0" encoding="utf-8"?>
<comments xmlns="http://schemas.openxmlformats.org/spreadsheetml/2006/main">
  <authors>
    <author>Федорова Н</author>
  </authors>
  <commentList>
    <comment ref="D128" authorId="0">
      <text>
        <r>
          <rPr>
            <b/>
            <sz val="9"/>
            <rFont val="Tahoma"/>
            <family val="0"/>
          </rPr>
          <t>Федорова Н:</t>
        </r>
        <r>
          <rPr>
            <sz val="9"/>
            <rFont val="Tahoma"/>
            <family val="0"/>
          </rPr>
          <t xml:space="preserve">
прогноз 2013</t>
        </r>
      </text>
    </comment>
  </commentList>
</comments>
</file>

<file path=xl/sharedStrings.xml><?xml version="1.0" encoding="utf-8"?>
<sst xmlns="http://schemas.openxmlformats.org/spreadsheetml/2006/main" count="430" uniqueCount="214">
  <si>
    <t>Показатели</t>
  </si>
  <si>
    <t>Единица измерения</t>
  </si>
  <si>
    <t>прогноз</t>
  </si>
  <si>
    <t>вариант 1</t>
  </si>
  <si>
    <t>вариант 2</t>
  </si>
  <si>
    <t>1. Демографические показатели</t>
  </si>
  <si>
    <t>Численность постоянного населения (среднегодовая) - всего</t>
  </si>
  <si>
    <t>% к предыдущему году</t>
  </si>
  <si>
    <t>% к предыдущему году в сопоставимых ценах</t>
  </si>
  <si>
    <t>в том числе:</t>
  </si>
  <si>
    <t>%</t>
  </si>
  <si>
    <t>тыс. дкл</t>
  </si>
  <si>
    <t xml:space="preserve">Оборот розничной торговли </t>
  </si>
  <si>
    <t>Индекс физического объема оборота розничной торговли</t>
  </si>
  <si>
    <t>Оборот общественного питания</t>
  </si>
  <si>
    <t>Индекс физического объема оборота общественного питания</t>
  </si>
  <si>
    <t xml:space="preserve">Объем платных услуг населению </t>
  </si>
  <si>
    <t>5. Малое предпринимательство</t>
  </si>
  <si>
    <t>Количество малых предприятий - всего по состоянию на конец года</t>
  </si>
  <si>
    <t>Оборот малых предприятий</t>
  </si>
  <si>
    <t>Индекс производства</t>
  </si>
  <si>
    <t>6. Инвестиции</t>
  </si>
  <si>
    <t>Инвестиции в основной капитал за счет всех источников финансирования - всего</t>
  </si>
  <si>
    <t>Инвестиции в основной капитал за счет всех источников финансирования (без субъектов малого предпринимательства и параметров неформальной деятельности) - всего</t>
  </si>
  <si>
    <t>Инвестиции в основной капитал по источникам финансирования без субъектов малого предпринимательства и параметров неформальной деятельности:</t>
  </si>
  <si>
    <t>Собственные средства предприятий</t>
  </si>
  <si>
    <t>из них:</t>
  </si>
  <si>
    <t>прибыль</t>
  </si>
  <si>
    <t>амортизация</t>
  </si>
  <si>
    <t>Привлеченные средства</t>
  </si>
  <si>
    <t>кредиты банков</t>
  </si>
  <si>
    <t>заемные средства других организаций</t>
  </si>
  <si>
    <t>бюджетные средства</t>
  </si>
  <si>
    <t>из федерального бюджета</t>
  </si>
  <si>
    <t>средства внебюджетных фондов</t>
  </si>
  <si>
    <t>7. Финансы</t>
  </si>
  <si>
    <t>из них за счет:</t>
  </si>
  <si>
    <t>средств федерального бюджета</t>
  </si>
  <si>
    <t>8. Денежные доходы и расходы населения</t>
  </si>
  <si>
    <t>Доходы - всего</t>
  </si>
  <si>
    <t>доходы от предпринимательской деятельности</t>
  </si>
  <si>
    <t>оплата труда</t>
  </si>
  <si>
    <t>социальные выплаты - всего</t>
  </si>
  <si>
    <t>пенсии</t>
  </si>
  <si>
    <t>пособия и социальная помощь</t>
  </si>
  <si>
    <t>стипендии</t>
  </si>
  <si>
    <t>доходы от собственности</t>
  </si>
  <si>
    <t>другие доходы</t>
  </si>
  <si>
    <t>Денежные доходы в расчете на душу населения в месяц</t>
  </si>
  <si>
    <t>рублей</t>
  </si>
  <si>
    <t>Расходы и сбережения - всего</t>
  </si>
  <si>
    <t xml:space="preserve"> </t>
  </si>
  <si>
    <t>покупка товаров и оплата услуг</t>
  </si>
  <si>
    <t>из них покупка товаров</t>
  </si>
  <si>
    <t>обязательные платежи и разнообразные взносы</t>
  </si>
  <si>
    <t>другие расходы</t>
  </si>
  <si>
    <t>Превышение доходов над расходами (+), или расходов над доходами (-)</t>
  </si>
  <si>
    <t>Средний размер назначенных месячных пенсий пенсионеров, состоящих на учете в отделениях Пенсионного фонда РФ</t>
  </si>
  <si>
    <t>Реальный размер назначенных пенсий</t>
  </si>
  <si>
    <t>9. Труд и занятость</t>
  </si>
  <si>
    <t>человек</t>
  </si>
  <si>
    <t>Фонд заработной платы работников</t>
  </si>
  <si>
    <t>10. Развитие социальной сферы</t>
  </si>
  <si>
    <t>Численность детей в дошкольных образовательных учреждениях</t>
  </si>
  <si>
    <t>тыс.человек</t>
  </si>
  <si>
    <t>Численность учащихся в учреждениях:</t>
  </si>
  <si>
    <t>общеобразовательных</t>
  </si>
  <si>
    <t>среднего профессионального образования</t>
  </si>
  <si>
    <t>высшего профессионального образования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</si>
  <si>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</si>
  <si>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</si>
  <si>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 xml:space="preserve"> %</t>
  </si>
  <si>
    <t>город</t>
  </si>
  <si>
    <t>село</t>
  </si>
  <si>
    <t>единиц на 1000 человек населения</t>
  </si>
  <si>
    <t>Обеспеченность:</t>
  </si>
  <si>
    <t>больничными койками</t>
  </si>
  <si>
    <t xml:space="preserve"> коек на 10 тыс.жителей</t>
  </si>
  <si>
    <t>амбулаторно-поликлиническими учреждениями</t>
  </si>
  <si>
    <t>посещений в смену на 10 тыс. населения</t>
  </si>
  <si>
    <t>врачами</t>
  </si>
  <si>
    <t>чел. на 10 тыс. населения</t>
  </si>
  <si>
    <t>общедоступными  библиотеками</t>
  </si>
  <si>
    <t>учреждениями культурно-досугового типа</t>
  </si>
  <si>
    <t>дошкольными образовательными учреждениями</t>
  </si>
  <si>
    <t>мест на 1 000 детей дошкольного возраста</t>
  </si>
  <si>
    <t>Ввод в эксплуатацию жилых домов за счет всех источников финансирования</t>
  </si>
  <si>
    <t>в том числе за счет:</t>
  </si>
  <si>
    <t>из общего итога - индивидуальные жилые дома, построенные населением за свой счет и с помощью кредитов</t>
  </si>
  <si>
    <t>Общая площадь жилых помещений, приходящаяся на 1 жителя  (на конец года)</t>
  </si>
  <si>
    <t>Число зарегистрированных преступлений</t>
  </si>
  <si>
    <t>11. Охрана окружающей среды</t>
  </si>
  <si>
    <t>Инвестиции в основной капитал, направленные на охрану окружающей среды и рациональное использование природных ресурсов за счет всех источников финансирования</t>
  </si>
  <si>
    <t>собственных средств предприятий</t>
  </si>
  <si>
    <t>Сброс загрязненных сточных вод в поверхностные водные объекты</t>
  </si>
  <si>
    <t>млн.куб.м</t>
  </si>
  <si>
    <t>Выбросы загрязняющих веществ в атмосферный воздух, отходящих от стационарных источников</t>
  </si>
  <si>
    <t>тыс.т.</t>
  </si>
  <si>
    <t>Объем оборотного и повторно-последовательного использования воды</t>
  </si>
  <si>
    <t>тыс. рублей</t>
  </si>
  <si>
    <t>индекс промышленного производства</t>
  </si>
  <si>
    <t>в % к предыдущему году в сопоставимых ценах</t>
  </si>
  <si>
    <t>* в том числе по видам экономической деятельности:</t>
  </si>
  <si>
    <t xml:space="preserve">тыс. рублей </t>
  </si>
  <si>
    <t>2. Промышленное производство</t>
  </si>
  <si>
    <t>Производство подакцизной продукции, всего</t>
  </si>
  <si>
    <t>в % к предыдущему году</t>
  </si>
  <si>
    <t>спиртовая</t>
  </si>
  <si>
    <t>ликероводочная</t>
  </si>
  <si>
    <t>пивоваренная</t>
  </si>
  <si>
    <t>табачная</t>
  </si>
  <si>
    <t>Выпуск продукции сельского хозяйства в хозяйствах всех категорий в ценах соответствующего периода</t>
  </si>
  <si>
    <t>3. Сельское хозяйство</t>
  </si>
  <si>
    <t>Предельная стоимость предоставляемых жилищно-коммунальных услуг на 1 кв.м общей площади жилья в месяц</t>
  </si>
  <si>
    <t>руб./кв.м</t>
  </si>
  <si>
    <t xml:space="preserve">Стоимость капитального ремонта жилищного фонда на 1 кв. метр общей площади жилья в месяц </t>
  </si>
  <si>
    <t>руб/кв.м.</t>
  </si>
  <si>
    <t>Общая площадь жилищного фонда, обслуживаемого жилищно-коммунальными организациями</t>
  </si>
  <si>
    <t>тыс.кв.м</t>
  </si>
  <si>
    <t> в % к общей стоимости ЖКУ</t>
  </si>
  <si>
    <t xml:space="preserve">в том числе: </t>
  </si>
  <si>
    <t>установленный стандарт на территории муниципального образования;</t>
  </si>
  <si>
    <t>фактический уровень платежей</t>
  </si>
  <si>
    <t>Расходы населения на оплату жилищно-коммунальных услуг</t>
  </si>
  <si>
    <t xml:space="preserve">Расходы на предоставление субсидий населению на оплату жилищно-коммунальных услуг  </t>
  </si>
  <si>
    <t>из областного бюджета</t>
  </si>
  <si>
    <t>из местного бюджета</t>
  </si>
  <si>
    <t xml:space="preserve"> % к предыдущему году в сопоставимых ценах</t>
  </si>
  <si>
    <t>Индекс физического объема</t>
  </si>
  <si>
    <t xml:space="preserve"> в % к предыдущему году</t>
  </si>
  <si>
    <t>Индекс-дефлятор</t>
  </si>
  <si>
    <t>средств областного бюджета</t>
  </si>
  <si>
    <t>средств местного бюджета</t>
  </si>
  <si>
    <t>4. Рынок товаров и услуг</t>
  </si>
  <si>
    <t xml:space="preserve"> единиц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</si>
  <si>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</si>
  <si>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</si>
  <si>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</si>
  <si>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</si>
  <si>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</si>
  <si>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</si>
  <si>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>Индекс-дефлятор продукции сельского хозяйства в хозяйствах всех категорий</t>
  </si>
  <si>
    <t>Индекс производства продукции сельского хозяйства в хозяйствах всех категорий</t>
  </si>
  <si>
    <t>Индекс физического объема платных услуг населению</t>
  </si>
  <si>
    <t>Численность трудовых ресурсов</t>
  </si>
  <si>
    <t>Численность занятых в экономике (среднегодовая) - всего</t>
  </si>
  <si>
    <t>в том числе занятые:</t>
  </si>
  <si>
    <t>в крестьянских (фермерских) хозяйствах (включая наемных работников)</t>
  </si>
  <si>
    <t>индивидуальным трудом и по найму у отдель-ных граждан, включая занятых в домашнем хозяйстве производством товаров и услуг для реализации (включая личное подсобное хозяйство)</t>
  </si>
  <si>
    <t>Лица в трудоспособном возрасте не занятые трудовой деятельностью и учебой</t>
  </si>
  <si>
    <t>Уровень зарегистрированной безработицы</t>
  </si>
  <si>
    <t>Численность безработных, зарегистрированных в органах государственной службы занятости</t>
  </si>
  <si>
    <t>Численность незанятых граждан, зарегистрированных в органах государственной службы занятости, в расчете на одну заявленную вакансию</t>
  </si>
  <si>
    <t>Среднесписочная численность работников организаций - всего</t>
  </si>
  <si>
    <t>Выплаты социального характера - всего</t>
  </si>
  <si>
    <t>Среднесписочная численность работников (без внешних совместителей), занятых на малых предприятиях - всего</t>
  </si>
  <si>
    <t>Стоимость основных фондов по полной учетной стоимости на конец года</t>
  </si>
  <si>
    <t>Объем работ, выполненных по виду деятельности "строительство"</t>
  </si>
  <si>
    <t>в том числе: прибыль прибыльных организаций</t>
  </si>
  <si>
    <t>Полная стоимость жилищно-коммунальных услуг, предоставляемых населению</t>
  </si>
  <si>
    <t xml:space="preserve">Уровень платежей граждан за жилищно-коммунальные услуги: </t>
  </si>
  <si>
    <t>Задолженность населения за предоставленные жилищно-коммунальные услуги</t>
  </si>
  <si>
    <t>Жилищно-коммунальные услуги, предоставляемые населению</t>
  </si>
  <si>
    <t>единиц на 10 тыс. населения</t>
  </si>
  <si>
    <t>учрежд. на 10 тыс.населения</t>
  </si>
  <si>
    <t>Прибыль (убыток) -сальдо</t>
  </si>
  <si>
    <t>Общий коэффициент рождаемости</t>
  </si>
  <si>
    <t>человек на 1000 населения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</si>
  <si>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</si>
  <si>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</si>
  <si>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</si>
  <si>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 xml:space="preserve">Число заболеваний, зарегистрированных у больных с впервые установленным диагнозом </t>
  </si>
  <si>
    <t xml:space="preserve">Объем водопотребления </t>
  </si>
  <si>
    <t>Среднегодовая стоимость имущества, облагаемого налогом на имущество организаций</t>
  </si>
  <si>
    <t>Отгружено товаров собственного производства, выполнено работ и услуг собственными силами по «чистым» видам деятельности (по крупным и средним организациям)</t>
  </si>
  <si>
    <t>человек на 1 000 населения</t>
  </si>
  <si>
    <t>коек</t>
  </si>
  <si>
    <t>посещений в смену</t>
  </si>
  <si>
    <t>единиц</t>
  </si>
  <si>
    <t>учрежд</t>
  </si>
  <si>
    <t>начального профессионального образованиям</t>
  </si>
  <si>
    <t xml:space="preserve"> -</t>
  </si>
  <si>
    <t>Наименование продукции</t>
  </si>
  <si>
    <t>Всего</t>
  </si>
  <si>
    <t>товары</t>
  </si>
  <si>
    <t>работы</t>
  </si>
  <si>
    <t>услуги</t>
  </si>
  <si>
    <t>Прогноз объемов продукции,
закупаемой для государственных нужд за счет средств местного бюджета и внебюджетных 
источников финансирования
на 2014 год и плановый период 2015 и 2016 годов</t>
  </si>
  <si>
    <t>Добыча полезных ископаемых - С</t>
  </si>
  <si>
    <t>Обрабатывающие производства -  D</t>
  </si>
  <si>
    <t>Производство и распределение электроэнергии, газа и воды  - Е</t>
  </si>
  <si>
    <t>Прогноз социально-экономического развития  муниципального образования Челябинской области на 2014 год и
  плановый период 2015 и 2016 годов</t>
  </si>
  <si>
    <t>отчет 
2012 года</t>
  </si>
  <si>
    <t>оценка 
2013 года</t>
  </si>
  <si>
    <t>прогноз 
2014 года</t>
  </si>
  <si>
    <t>прогноз 
2015 года</t>
  </si>
  <si>
    <t>прогноз 
2016 года</t>
  </si>
  <si>
    <t>Единица 
измерения</t>
  </si>
  <si>
    <t>млн. рублей в ценах соответствующих лет</t>
  </si>
  <si>
    <t>млн.рублей</t>
  </si>
  <si>
    <t>млн.рублей в ценах соответствующих лет</t>
  </si>
  <si>
    <t>отчет                2011 года</t>
  </si>
  <si>
    <t>отчет                2012 года</t>
  </si>
  <si>
    <t>2014 год</t>
  </si>
  <si>
    <t>оценка
 2013 года</t>
  </si>
  <si>
    <t>2015 год</t>
  </si>
  <si>
    <t>2016 год</t>
  </si>
  <si>
    <t>тыс.рублей</t>
  </si>
  <si>
    <t xml:space="preserve">тыс.рублей </t>
  </si>
  <si>
    <t>тыс.дкл</t>
  </si>
  <si>
    <t>млн.штук</t>
  </si>
  <si>
    <t>тыс.кв.м общей площади</t>
  </si>
  <si>
    <t>кв.м</t>
  </si>
  <si>
    <t>Приложение
к постановлению  администрации
Чебаркульского городского округа
 № _____ от"___"________2013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</si>
</sst>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"/>
    <numFmt numFmtId="178" formatCode="0.0000"/>
    <numFmt numFmtId="179" formatCode="0.000"/>
  </numFmts>
  <fonts count="46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0"/>
    </font>
    <font>
      <sz val="9"/>
      <name val="Tahoma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2" fontId="3" fillId="33" borderId="0" xfId="0" applyNumberFormat="1" applyFont="1" applyFill="1" applyBorder="1" applyAlignment="1" applyProtection="1">
      <alignment horizontal="right" vertical="center"/>
      <protection/>
    </xf>
    <xf numFmtId="0" fontId="2" fillId="33" borderId="0" xfId="0" applyFont="1" applyFill="1" applyAlignment="1" applyProtection="1">
      <alignment/>
      <protection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2" fontId="9" fillId="0" borderId="10" xfId="0" applyNumberFormat="1" applyFont="1" applyFill="1" applyBorder="1" applyAlignment="1" applyProtection="1">
      <alignment horizontal="right"/>
      <protection locked="0"/>
    </xf>
    <xf numFmtId="176" fontId="9" fillId="0" borderId="10" xfId="0" applyNumberFormat="1" applyFont="1" applyFill="1" applyBorder="1" applyAlignment="1" applyProtection="1">
      <alignment horizontal="center"/>
      <protection locked="0"/>
    </xf>
    <xf numFmtId="176" fontId="44" fillId="0" borderId="10" xfId="0" applyNumberFormat="1" applyFont="1" applyFill="1" applyBorder="1" applyAlignment="1">
      <alignment horizontal="center" wrapText="1"/>
    </xf>
    <xf numFmtId="2" fontId="9" fillId="0" borderId="10" xfId="0" applyNumberFormat="1" applyFont="1" applyFill="1" applyBorder="1" applyAlignment="1" applyProtection="1">
      <alignment horizontal="center"/>
      <protection locked="0"/>
    </xf>
    <xf numFmtId="2" fontId="8" fillId="0" borderId="10" xfId="0" applyNumberFormat="1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76" fontId="44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176" fontId="8" fillId="0" borderId="10" xfId="0" applyNumberFormat="1" applyFont="1" applyBorder="1" applyAlignment="1">
      <alignment horizontal="center" wrapText="1"/>
    </xf>
    <xf numFmtId="0" fontId="44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 vertical="center"/>
    </xf>
    <xf numFmtId="176" fontId="44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"/>
      <protection/>
    </xf>
    <xf numFmtId="2" fontId="8" fillId="0" borderId="10" xfId="0" applyNumberFormat="1" applyFont="1" applyFill="1" applyBorder="1" applyAlignment="1" applyProtection="1">
      <alignment horizontal="center"/>
      <protection/>
    </xf>
    <xf numFmtId="4" fontId="9" fillId="0" borderId="10" xfId="0" applyNumberFormat="1" applyFont="1" applyFill="1" applyBorder="1" applyAlignment="1" applyProtection="1">
      <alignment horizontal="center"/>
      <protection locked="0"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2" fontId="9" fillId="33" borderId="10" xfId="0" applyNumberFormat="1" applyFont="1" applyFill="1" applyBorder="1" applyAlignment="1" applyProtection="1">
      <alignment horizontal="center"/>
      <protection locked="0"/>
    </xf>
    <xf numFmtId="2" fontId="8" fillId="0" borderId="10" xfId="0" applyNumberFormat="1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 applyProtection="1">
      <alignment horizontal="centerContinuous" vertical="center" wrapText="1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 applyProtection="1">
      <alignment vertical="top" wrapText="1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4" fontId="9" fillId="0" borderId="11" xfId="0" applyNumberFormat="1" applyFont="1" applyFill="1" applyBorder="1" applyAlignment="1" applyProtection="1">
      <alignment horizontal="center"/>
      <protection locked="0"/>
    </xf>
    <xf numFmtId="4" fontId="9" fillId="0" borderId="1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Alignment="1">
      <alignment horizontal="center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8"/>
  <sheetViews>
    <sheetView tabSelected="1" zoomScale="120" zoomScaleNormal="120" zoomScaleSheetLayoutView="100" workbookViewId="0" topLeftCell="A148">
      <selection activeCell="J162" sqref="J162"/>
    </sheetView>
  </sheetViews>
  <sheetFormatPr defaultColWidth="9.00390625" defaultRowHeight="12.75"/>
  <cols>
    <col min="1" max="1" width="44.125" style="4" customWidth="1"/>
    <col min="2" max="2" width="19.00390625" style="4" customWidth="1"/>
    <col min="3" max="3" width="14.75390625" style="4" customWidth="1"/>
    <col min="4" max="4" width="14.625" style="4" customWidth="1"/>
    <col min="5" max="5" width="14.00390625" style="4" customWidth="1"/>
    <col min="6" max="6" width="15.125" style="4" customWidth="1"/>
    <col min="7" max="7" width="14.625" style="4" customWidth="1"/>
    <col min="8" max="8" width="16.625" style="4" customWidth="1"/>
    <col min="9" max="9" width="15.00390625" style="4" customWidth="1"/>
    <col min="10" max="10" width="14.00390625" style="4" customWidth="1"/>
    <col min="11" max="11" width="14.125" style="4" customWidth="1"/>
    <col min="12" max="16384" width="9.125" style="4" customWidth="1"/>
  </cols>
  <sheetData>
    <row r="1" spans="9:11" ht="75.75" customHeight="1">
      <c r="I1" s="50" t="s">
        <v>213</v>
      </c>
      <c r="J1" s="50"/>
      <c r="K1" s="50"/>
    </row>
    <row r="2" spans="1:11" ht="53.25" customHeight="1">
      <c r="A2" s="40" t="s">
        <v>191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2" s="2" customFormat="1" ht="22.5" customHeight="1">
      <c r="A3" s="42" t="s">
        <v>0</v>
      </c>
      <c r="B3" s="42" t="s">
        <v>1</v>
      </c>
      <c r="C3" s="42" t="s">
        <v>201</v>
      </c>
      <c r="D3" s="42" t="s">
        <v>202</v>
      </c>
      <c r="E3" s="42" t="s">
        <v>204</v>
      </c>
      <c r="F3" s="32" t="s">
        <v>2</v>
      </c>
      <c r="G3" s="32"/>
      <c r="H3" s="32"/>
      <c r="I3" s="32"/>
      <c r="J3" s="32"/>
      <c r="K3" s="32"/>
      <c r="L3" s="1"/>
    </row>
    <row r="4" spans="1:12" s="2" customFormat="1" ht="15.75">
      <c r="A4" s="43"/>
      <c r="B4" s="43"/>
      <c r="C4" s="43"/>
      <c r="D4" s="43"/>
      <c r="E4" s="43">
        <v>2006</v>
      </c>
      <c r="F4" s="44" t="s">
        <v>203</v>
      </c>
      <c r="G4" s="45"/>
      <c r="H4" s="44" t="s">
        <v>205</v>
      </c>
      <c r="I4" s="45"/>
      <c r="J4" s="44" t="s">
        <v>206</v>
      </c>
      <c r="K4" s="45"/>
      <c r="L4" s="1"/>
    </row>
    <row r="5" spans="1:12" s="2" customFormat="1" ht="15.75">
      <c r="A5" s="43"/>
      <c r="B5" s="43"/>
      <c r="C5" s="43"/>
      <c r="D5" s="43"/>
      <c r="E5" s="43"/>
      <c r="F5" s="33" t="s">
        <v>3</v>
      </c>
      <c r="G5" s="9" t="s">
        <v>4</v>
      </c>
      <c r="H5" s="33" t="s">
        <v>3</v>
      </c>
      <c r="I5" s="9" t="s">
        <v>4</v>
      </c>
      <c r="J5" s="33" t="s">
        <v>3</v>
      </c>
      <c r="K5" s="9" t="s">
        <v>4</v>
      </c>
      <c r="L5" s="1"/>
    </row>
    <row r="6" spans="1:11" s="1" customFormat="1" ht="15.75">
      <c r="A6" s="15" t="s">
        <v>5</v>
      </c>
      <c r="B6" s="9"/>
      <c r="C6" s="10"/>
      <c r="D6" s="10"/>
      <c r="E6" s="10"/>
      <c r="F6" s="10"/>
      <c r="G6" s="10"/>
      <c r="H6" s="10"/>
      <c r="I6" s="10"/>
      <c r="J6" s="10"/>
      <c r="K6" s="10"/>
    </row>
    <row r="7" spans="1:11" s="1" customFormat="1" ht="31.5">
      <c r="A7" s="15" t="s">
        <v>6</v>
      </c>
      <c r="B7" s="9" t="s">
        <v>64</v>
      </c>
      <c r="C7" s="11">
        <v>42.48</v>
      </c>
      <c r="D7" s="12">
        <v>41.8</v>
      </c>
      <c r="E7" s="12">
        <v>41.3</v>
      </c>
      <c r="F7" s="12">
        <v>40.9</v>
      </c>
      <c r="G7" s="12">
        <v>41</v>
      </c>
      <c r="H7" s="12">
        <v>40.5</v>
      </c>
      <c r="I7" s="12">
        <v>40.6</v>
      </c>
      <c r="J7" s="12">
        <v>40</v>
      </c>
      <c r="K7" s="12">
        <v>40.2</v>
      </c>
    </row>
    <row r="8" spans="1:11" s="1" customFormat="1" ht="31.5">
      <c r="A8" s="15" t="s">
        <v>166</v>
      </c>
      <c r="B8" s="9" t="s">
        <v>167</v>
      </c>
      <c r="C8" s="11">
        <v>12.3</v>
      </c>
      <c r="D8" s="11">
        <v>13.6</v>
      </c>
      <c r="E8" s="11">
        <v>13.6</v>
      </c>
      <c r="F8" s="11">
        <v>14.6</v>
      </c>
      <c r="G8" s="11">
        <v>14.6</v>
      </c>
      <c r="H8" s="11">
        <v>14.7</v>
      </c>
      <c r="I8" s="11">
        <v>14.7</v>
      </c>
      <c r="J8" s="11">
        <v>14.9</v>
      </c>
      <c r="K8" s="11">
        <v>15</v>
      </c>
    </row>
    <row r="9" spans="1:11" s="1" customFormat="1" ht="31.5">
      <c r="A9" s="15" t="s">
        <v>168</v>
      </c>
      <c r="B9" s="9" t="s">
        <v>167</v>
      </c>
      <c r="C9" s="11">
        <v>13.1</v>
      </c>
      <c r="D9" s="11">
        <v>15.2</v>
      </c>
      <c r="E9" s="11">
        <v>15.2</v>
      </c>
      <c r="F9" s="11">
        <v>15.1</v>
      </c>
      <c r="G9" s="11">
        <v>15.1</v>
      </c>
      <c r="H9" s="11">
        <v>15.1</v>
      </c>
      <c r="I9" s="11">
        <v>15.1</v>
      </c>
      <c r="J9" s="11">
        <v>15.1</v>
      </c>
      <c r="K9" s="11">
        <v>15.1</v>
      </c>
    </row>
    <row r="10" spans="1:11" s="1" customFormat="1" ht="31.5">
      <c r="A10" s="15" t="s">
        <v>169</v>
      </c>
      <c r="B10" s="9" t="s">
        <v>167</v>
      </c>
      <c r="C10" s="11">
        <v>-0.8</v>
      </c>
      <c r="D10" s="11">
        <v>-1.6</v>
      </c>
      <c r="E10" s="11">
        <v>-1.5</v>
      </c>
      <c r="F10" s="11">
        <v>-0.5</v>
      </c>
      <c r="G10" s="11">
        <v>-0.5</v>
      </c>
      <c r="H10" s="11">
        <v>-0.4</v>
      </c>
      <c r="I10" s="11">
        <v>-0.4</v>
      </c>
      <c r="J10" s="11">
        <v>-0.1</v>
      </c>
      <c r="K10" s="11">
        <v>-0.1</v>
      </c>
    </row>
    <row r="11" spans="1:11" s="1" customFormat="1" ht="31.5">
      <c r="A11" s="15" t="s">
        <v>170</v>
      </c>
      <c r="B11" s="9" t="s">
        <v>175</v>
      </c>
      <c r="C11" s="11">
        <v>-14.4</v>
      </c>
      <c r="D11" s="11">
        <v>-12.1</v>
      </c>
      <c r="E11" s="11">
        <v>-11.9</v>
      </c>
      <c r="F11" s="11">
        <v>-5.9</v>
      </c>
      <c r="G11" s="11">
        <v>-1</v>
      </c>
      <c r="H11" s="11">
        <v>-12.9</v>
      </c>
      <c r="I11" s="11">
        <v>-14.4</v>
      </c>
      <c r="J11" s="11">
        <v>-11.2</v>
      </c>
      <c r="K11" s="11">
        <v>-7.7</v>
      </c>
    </row>
    <row r="12" spans="1:12" s="2" customFormat="1" ht="15.75">
      <c r="A12" s="15"/>
      <c r="B12" s="9"/>
      <c r="C12" s="13"/>
      <c r="D12" s="13"/>
      <c r="E12" s="13"/>
      <c r="F12" s="13"/>
      <c r="G12" s="13"/>
      <c r="H12" s="13"/>
      <c r="I12" s="13"/>
      <c r="J12" s="13"/>
      <c r="K12" s="13"/>
      <c r="L12" s="1"/>
    </row>
    <row r="13" spans="1:12" s="2" customFormat="1" ht="15.75">
      <c r="A13" s="15" t="s">
        <v>104</v>
      </c>
      <c r="B13" s="9"/>
      <c r="C13" s="13"/>
      <c r="D13" s="13"/>
      <c r="E13" s="13"/>
      <c r="F13" s="13"/>
      <c r="G13" s="13"/>
      <c r="H13" s="13"/>
      <c r="I13" s="13"/>
      <c r="J13" s="13"/>
      <c r="K13" s="13"/>
      <c r="L13" s="1"/>
    </row>
    <row r="14" spans="1:12" s="2" customFormat="1" ht="78.75">
      <c r="A14" s="34" t="s">
        <v>174</v>
      </c>
      <c r="B14" s="9" t="s">
        <v>207</v>
      </c>
      <c r="C14" s="13">
        <v>10904837</v>
      </c>
      <c r="D14" s="14">
        <v>11818759</v>
      </c>
      <c r="E14" s="14">
        <v>11446704.370000001</v>
      </c>
      <c r="F14" s="14">
        <v>12176813.06</v>
      </c>
      <c r="G14" s="14">
        <v>12330626.06</v>
      </c>
      <c r="H14" s="14">
        <v>12860958.959999999</v>
      </c>
      <c r="I14" s="14">
        <v>13507598.549999999</v>
      </c>
      <c r="J14" s="14">
        <v>14463438.51</v>
      </c>
      <c r="K14" s="14">
        <v>14986421</v>
      </c>
      <c r="L14" s="1"/>
    </row>
    <row r="15" spans="1:11" s="1" customFormat="1" ht="47.25">
      <c r="A15" s="34" t="s">
        <v>100</v>
      </c>
      <c r="B15" s="9" t="s">
        <v>101</v>
      </c>
      <c r="C15" s="13">
        <v>119.2</v>
      </c>
      <c r="D15" s="13">
        <v>99.8</v>
      </c>
      <c r="E15" s="13">
        <v>93.1</v>
      </c>
      <c r="F15" s="13">
        <v>101.8</v>
      </c>
      <c r="G15" s="13">
        <v>103.1</v>
      </c>
      <c r="H15" s="13">
        <v>102.1</v>
      </c>
      <c r="I15" s="13">
        <v>103.3</v>
      </c>
      <c r="J15" s="13">
        <v>104.1</v>
      </c>
      <c r="K15" s="13">
        <v>105</v>
      </c>
    </row>
    <row r="16" spans="1:11" s="1" customFormat="1" ht="31.5">
      <c r="A16" s="34" t="s">
        <v>102</v>
      </c>
      <c r="B16" s="9"/>
      <c r="C16" s="13"/>
      <c r="D16" s="13"/>
      <c r="E16" s="13"/>
      <c r="F16" s="13"/>
      <c r="G16" s="13"/>
      <c r="H16" s="13"/>
      <c r="I16" s="13"/>
      <c r="J16" s="13"/>
      <c r="K16" s="13"/>
    </row>
    <row r="17" spans="1:11" s="1" customFormat="1" ht="15.75">
      <c r="A17" s="15" t="s">
        <v>188</v>
      </c>
      <c r="B17" s="9" t="s">
        <v>208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</row>
    <row r="18" spans="1:11" s="1" customFormat="1" ht="47.25">
      <c r="A18" s="34" t="s">
        <v>100</v>
      </c>
      <c r="B18" s="9" t="s">
        <v>101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</row>
    <row r="19" spans="1:12" s="2" customFormat="1" ht="15.75">
      <c r="A19" s="15" t="s">
        <v>189</v>
      </c>
      <c r="B19" s="9" t="s">
        <v>208</v>
      </c>
      <c r="C19" s="13">
        <v>10608221</v>
      </c>
      <c r="D19" s="13">
        <v>11508117</v>
      </c>
      <c r="E19" s="13">
        <v>11100959.82</v>
      </c>
      <c r="F19" s="13">
        <v>11787642.99</v>
      </c>
      <c r="G19" s="13">
        <v>11937583.66</v>
      </c>
      <c r="H19" s="13">
        <v>12421601.52</v>
      </c>
      <c r="I19" s="13">
        <v>13059907.53</v>
      </c>
      <c r="J19" s="13">
        <v>13985136.43</v>
      </c>
      <c r="K19" s="13">
        <v>14494695.09</v>
      </c>
      <c r="L19" s="1"/>
    </row>
    <row r="20" spans="1:12" s="2" customFormat="1" ht="47.25">
      <c r="A20" s="34" t="s">
        <v>100</v>
      </c>
      <c r="B20" s="9" t="s">
        <v>101</v>
      </c>
      <c r="C20" s="13">
        <v>115</v>
      </c>
      <c r="D20" s="13">
        <v>99.8</v>
      </c>
      <c r="E20" s="13">
        <v>93.2</v>
      </c>
      <c r="F20" s="13">
        <v>102.2</v>
      </c>
      <c r="G20" s="13">
        <v>103.5</v>
      </c>
      <c r="H20" s="13">
        <v>102.2</v>
      </c>
      <c r="I20" s="13">
        <v>103.6</v>
      </c>
      <c r="J20" s="13">
        <v>104.3</v>
      </c>
      <c r="K20" s="13">
        <v>105.3</v>
      </c>
      <c r="L20" s="1"/>
    </row>
    <row r="21" spans="1:12" s="2" customFormat="1" ht="31.5">
      <c r="A21" s="15" t="s">
        <v>190</v>
      </c>
      <c r="B21" s="9" t="s">
        <v>103</v>
      </c>
      <c r="C21" s="13">
        <v>296616</v>
      </c>
      <c r="D21" s="13">
        <v>310642</v>
      </c>
      <c r="E21" s="13">
        <v>345744.55</v>
      </c>
      <c r="F21" s="13">
        <v>389170.07</v>
      </c>
      <c r="G21" s="13">
        <v>393042.4</v>
      </c>
      <c r="H21" s="13">
        <v>439357.44</v>
      </c>
      <c r="I21" s="13">
        <v>447691.02</v>
      </c>
      <c r="J21" s="13">
        <v>478302.08</v>
      </c>
      <c r="K21" s="13">
        <v>491725.91</v>
      </c>
      <c r="L21" s="1"/>
    </row>
    <row r="22" spans="1:12" s="2" customFormat="1" ht="47.25">
      <c r="A22" s="34" t="s">
        <v>100</v>
      </c>
      <c r="B22" s="9" t="s">
        <v>101</v>
      </c>
      <c r="C22" s="13">
        <v>110</v>
      </c>
      <c r="D22" s="13">
        <v>103.5</v>
      </c>
      <c r="E22" s="13">
        <v>100</v>
      </c>
      <c r="F22" s="13">
        <v>100.5</v>
      </c>
      <c r="G22" s="13">
        <v>101.5</v>
      </c>
      <c r="H22" s="13">
        <v>100.8</v>
      </c>
      <c r="I22" s="13">
        <v>101.7</v>
      </c>
      <c r="J22" s="13">
        <v>100.8</v>
      </c>
      <c r="K22" s="13">
        <v>101.7</v>
      </c>
      <c r="L22" s="1"/>
    </row>
    <row r="23" spans="1:12" s="2" customFormat="1" ht="31.5">
      <c r="A23" s="34" t="s">
        <v>105</v>
      </c>
      <c r="B23" s="9" t="s">
        <v>99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/>
    </row>
    <row r="24" spans="1:12" s="2" customFormat="1" ht="31.5">
      <c r="A24" s="15"/>
      <c r="B24" s="9" t="s">
        <v>106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/>
    </row>
    <row r="25" spans="1:12" s="2" customFormat="1" ht="15.75">
      <c r="A25" s="34" t="s">
        <v>9</v>
      </c>
      <c r="B25" s="9"/>
      <c r="C25" s="13"/>
      <c r="D25" s="13"/>
      <c r="E25" s="13"/>
      <c r="F25" s="13"/>
      <c r="G25" s="13"/>
      <c r="H25" s="13"/>
      <c r="I25" s="13"/>
      <c r="J25" s="13"/>
      <c r="K25" s="13"/>
      <c r="L25" s="1"/>
    </row>
    <row r="26" spans="1:12" s="2" customFormat="1" ht="15.75">
      <c r="A26" s="34" t="s">
        <v>107</v>
      </c>
      <c r="B26" s="9" t="s">
        <v>209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/>
    </row>
    <row r="27" spans="1:12" s="2" customFormat="1" ht="15.75">
      <c r="A27" s="34"/>
      <c r="B27" s="9" t="s">
        <v>99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/>
    </row>
    <row r="28" spans="1:12" s="2" customFormat="1" ht="31.5">
      <c r="A28" s="34"/>
      <c r="B28" s="9" t="s">
        <v>106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/>
    </row>
    <row r="29" spans="1:12" s="2" customFormat="1" ht="15.75">
      <c r="A29" s="34" t="s">
        <v>108</v>
      </c>
      <c r="B29" s="9" t="s">
        <v>11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/>
    </row>
    <row r="30" spans="1:12" s="2" customFormat="1" ht="15.75">
      <c r="A30" s="34"/>
      <c r="B30" s="9" t="s">
        <v>99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/>
    </row>
    <row r="31" spans="1:12" s="2" customFormat="1" ht="31.5">
      <c r="A31" s="34"/>
      <c r="B31" s="9" t="s">
        <v>106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/>
    </row>
    <row r="32" spans="1:12" s="2" customFormat="1" ht="15.75">
      <c r="A32" s="34" t="s">
        <v>109</v>
      </c>
      <c r="B32" s="9" t="s">
        <v>11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/>
    </row>
    <row r="33" spans="1:12" s="2" customFormat="1" ht="15.75">
      <c r="A33" s="34"/>
      <c r="B33" s="9" t="s">
        <v>207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/>
    </row>
    <row r="34" spans="1:12" s="2" customFormat="1" ht="31.5">
      <c r="A34" s="34"/>
      <c r="B34" s="9" t="s">
        <v>106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/>
    </row>
    <row r="35" spans="1:12" s="2" customFormat="1" ht="15.75">
      <c r="A35" s="34" t="s">
        <v>110</v>
      </c>
      <c r="B35" s="9" t="s">
        <v>210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/>
    </row>
    <row r="36" spans="1:12" s="2" customFormat="1" ht="15.75">
      <c r="A36" s="34"/>
      <c r="B36" s="9" t="s">
        <v>207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/>
    </row>
    <row r="37" spans="1:12" s="2" customFormat="1" ht="31.5">
      <c r="A37" s="15"/>
      <c r="B37" s="9" t="s">
        <v>106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/>
    </row>
    <row r="38" spans="1:12" s="2" customFormat="1" ht="15.75">
      <c r="A38" s="15" t="s">
        <v>112</v>
      </c>
      <c r="B38" s="9"/>
      <c r="C38" s="13"/>
      <c r="D38" s="13"/>
      <c r="E38" s="13"/>
      <c r="F38" s="13"/>
      <c r="G38" s="13"/>
      <c r="H38" s="13"/>
      <c r="I38" s="13"/>
      <c r="J38" s="13"/>
      <c r="K38" s="13"/>
      <c r="L38" s="1"/>
    </row>
    <row r="39" spans="1:12" s="2" customFormat="1" ht="47.25">
      <c r="A39" s="34" t="s">
        <v>111</v>
      </c>
      <c r="B39" s="9" t="s">
        <v>207</v>
      </c>
      <c r="C39" s="13" t="s">
        <v>181</v>
      </c>
      <c r="D39" s="13" t="s">
        <v>181</v>
      </c>
      <c r="E39" s="13" t="s">
        <v>181</v>
      </c>
      <c r="F39" s="13" t="s">
        <v>181</v>
      </c>
      <c r="G39" s="13" t="s">
        <v>181</v>
      </c>
      <c r="H39" s="13" t="s">
        <v>181</v>
      </c>
      <c r="I39" s="13" t="s">
        <v>181</v>
      </c>
      <c r="J39" s="13" t="s">
        <v>181</v>
      </c>
      <c r="K39" s="13" t="s">
        <v>181</v>
      </c>
      <c r="L39" s="1"/>
    </row>
    <row r="40" spans="1:12" s="2" customFormat="1" ht="47.25">
      <c r="A40" s="34" t="s">
        <v>142</v>
      </c>
      <c r="B40" s="9" t="s">
        <v>101</v>
      </c>
      <c r="C40" s="13" t="s">
        <v>181</v>
      </c>
      <c r="D40" s="13" t="s">
        <v>181</v>
      </c>
      <c r="E40" s="13" t="s">
        <v>181</v>
      </c>
      <c r="F40" s="13" t="s">
        <v>181</v>
      </c>
      <c r="G40" s="13" t="s">
        <v>181</v>
      </c>
      <c r="H40" s="13" t="s">
        <v>181</v>
      </c>
      <c r="I40" s="13" t="s">
        <v>181</v>
      </c>
      <c r="J40" s="13" t="s">
        <v>181</v>
      </c>
      <c r="K40" s="13" t="s">
        <v>181</v>
      </c>
      <c r="L40" s="1"/>
    </row>
    <row r="41" spans="1:12" s="2" customFormat="1" ht="31.5">
      <c r="A41" s="34" t="s">
        <v>141</v>
      </c>
      <c r="B41" s="9" t="s">
        <v>106</v>
      </c>
      <c r="C41" s="13" t="s">
        <v>181</v>
      </c>
      <c r="D41" s="13" t="s">
        <v>181</v>
      </c>
      <c r="E41" s="13" t="s">
        <v>181</v>
      </c>
      <c r="F41" s="13" t="s">
        <v>181</v>
      </c>
      <c r="G41" s="13" t="s">
        <v>181</v>
      </c>
      <c r="H41" s="13" t="s">
        <v>181</v>
      </c>
      <c r="I41" s="13" t="s">
        <v>181</v>
      </c>
      <c r="J41" s="13" t="s">
        <v>181</v>
      </c>
      <c r="K41" s="13" t="s">
        <v>181</v>
      </c>
      <c r="L41" s="1"/>
    </row>
    <row r="42" spans="1:12" s="2" customFormat="1" ht="15.75">
      <c r="A42" s="34" t="s">
        <v>9</v>
      </c>
      <c r="B42" s="9"/>
      <c r="C42" s="13"/>
      <c r="D42" s="13"/>
      <c r="E42" s="13"/>
      <c r="F42" s="13"/>
      <c r="G42" s="13"/>
      <c r="H42" s="13"/>
      <c r="I42" s="13"/>
      <c r="J42" s="13"/>
      <c r="K42" s="13"/>
      <c r="L42" s="1"/>
    </row>
    <row r="43" spans="1:12" s="2" customFormat="1" ht="15.75">
      <c r="A43" s="34" t="s">
        <v>135</v>
      </c>
      <c r="B43" s="9" t="s">
        <v>207</v>
      </c>
      <c r="C43" s="13" t="s">
        <v>181</v>
      </c>
      <c r="D43" s="13" t="s">
        <v>181</v>
      </c>
      <c r="E43" s="13" t="s">
        <v>181</v>
      </c>
      <c r="F43" s="13" t="s">
        <v>181</v>
      </c>
      <c r="G43" s="13" t="s">
        <v>181</v>
      </c>
      <c r="H43" s="13" t="s">
        <v>181</v>
      </c>
      <c r="I43" s="13" t="s">
        <v>181</v>
      </c>
      <c r="J43" s="13" t="s">
        <v>181</v>
      </c>
      <c r="K43" s="13" t="s">
        <v>181</v>
      </c>
      <c r="L43" s="1"/>
    </row>
    <row r="44" spans="1:12" s="2" customFormat="1" ht="47.25">
      <c r="A44" s="34" t="s">
        <v>136</v>
      </c>
      <c r="B44" s="9" t="s">
        <v>101</v>
      </c>
      <c r="C44" s="13" t="s">
        <v>181</v>
      </c>
      <c r="D44" s="13" t="s">
        <v>181</v>
      </c>
      <c r="E44" s="13" t="s">
        <v>181</v>
      </c>
      <c r="F44" s="13" t="s">
        <v>181</v>
      </c>
      <c r="G44" s="13" t="s">
        <v>181</v>
      </c>
      <c r="H44" s="13" t="s">
        <v>181</v>
      </c>
      <c r="I44" s="13" t="s">
        <v>181</v>
      </c>
      <c r="J44" s="13" t="s">
        <v>181</v>
      </c>
      <c r="K44" s="13" t="s">
        <v>181</v>
      </c>
      <c r="L44" s="1"/>
    </row>
    <row r="45" spans="1:12" s="2" customFormat="1" ht="31.5">
      <c r="A45" s="34" t="s">
        <v>137</v>
      </c>
      <c r="B45" s="9" t="s">
        <v>106</v>
      </c>
      <c r="C45" s="13" t="s">
        <v>181</v>
      </c>
      <c r="D45" s="13" t="s">
        <v>181</v>
      </c>
      <c r="E45" s="13" t="s">
        <v>181</v>
      </c>
      <c r="F45" s="13" t="s">
        <v>181</v>
      </c>
      <c r="G45" s="13" t="s">
        <v>181</v>
      </c>
      <c r="H45" s="13" t="s">
        <v>181</v>
      </c>
      <c r="I45" s="13" t="s">
        <v>181</v>
      </c>
      <c r="J45" s="13" t="s">
        <v>181</v>
      </c>
      <c r="K45" s="13" t="s">
        <v>181</v>
      </c>
      <c r="L45" s="1"/>
    </row>
    <row r="46" spans="1:12" s="2" customFormat="1" ht="15.75">
      <c r="A46" s="34" t="s">
        <v>138</v>
      </c>
      <c r="B46" s="9" t="s">
        <v>207</v>
      </c>
      <c r="C46" s="13" t="s">
        <v>181</v>
      </c>
      <c r="D46" s="13" t="s">
        <v>181</v>
      </c>
      <c r="E46" s="13" t="s">
        <v>181</v>
      </c>
      <c r="F46" s="13" t="s">
        <v>181</v>
      </c>
      <c r="G46" s="13" t="s">
        <v>181</v>
      </c>
      <c r="H46" s="13" t="s">
        <v>181</v>
      </c>
      <c r="I46" s="13" t="s">
        <v>181</v>
      </c>
      <c r="J46" s="13" t="s">
        <v>181</v>
      </c>
      <c r="K46" s="13" t="s">
        <v>181</v>
      </c>
      <c r="L46" s="1"/>
    </row>
    <row r="47" spans="1:12" s="2" customFormat="1" ht="47.25">
      <c r="A47" s="34" t="s">
        <v>139</v>
      </c>
      <c r="B47" s="9" t="s">
        <v>101</v>
      </c>
      <c r="C47" s="13" t="s">
        <v>181</v>
      </c>
      <c r="D47" s="13" t="s">
        <v>181</v>
      </c>
      <c r="E47" s="13" t="s">
        <v>181</v>
      </c>
      <c r="F47" s="13" t="s">
        <v>181</v>
      </c>
      <c r="G47" s="13" t="s">
        <v>181</v>
      </c>
      <c r="H47" s="13" t="s">
        <v>181</v>
      </c>
      <c r="I47" s="13" t="s">
        <v>181</v>
      </c>
      <c r="J47" s="13" t="s">
        <v>181</v>
      </c>
      <c r="K47" s="13" t="s">
        <v>181</v>
      </c>
      <c r="L47" s="1"/>
    </row>
    <row r="48" spans="1:12" s="2" customFormat="1" ht="31.5">
      <c r="A48" s="34" t="s">
        <v>140</v>
      </c>
      <c r="B48" s="9" t="s">
        <v>106</v>
      </c>
      <c r="C48" s="13" t="s">
        <v>181</v>
      </c>
      <c r="D48" s="13" t="s">
        <v>181</v>
      </c>
      <c r="E48" s="13" t="s">
        <v>181</v>
      </c>
      <c r="F48" s="13" t="s">
        <v>181</v>
      </c>
      <c r="G48" s="13" t="s">
        <v>181</v>
      </c>
      <c r="H48" s="13" t="s">
        <v>181</v>
      </c>
      <c r="I48" s="13" t="s">
        <v>181</v>
      </c>
      <c r="J48" s="13" t="s">
        <v>181</v>
      </c>
      <c r="K48" s="13" t="s">
        <v>181</v>
      </c>
      <c r="L48" s="1"/>
    </row>
    <row r="49" spans="1:12" s="2" customFormat="1" ht="15.75">
      <c r="A49" s="34"/>
      <c r="B49" s="9"/>
      <c r="C49" s="13"/>
      <c r="D49" s="13"/>
      <c r="E49" s="13"/>
      <c r="F49" s="13"/>
      <c r="G49" s="13"/>
      <c r="H49" s="13"/>
      <c r="I49" s="13"/>
      <c r="J49" s="13"/>
      <c r="K49" s="13"/>
      <c r="L49" s="1"/>
    </row>
    <row r="50" spans="1:12" s="2" customFormat="1" ht="15.75">
      <c r="A50" s="15" t="s">
        <v>133</v>
      </c>
      <c r="B50" s="9"/>
      <c r="C50" s="13"/>
      <c r="D50" s="13"/>
      <c r="E50" s="13"/>
      <c r="F50" s="13"/>
      <c r="G50" s="13"/>
      <c r="H50" s="13"/>
      <c r="I50" s="13"/>
      <c r="J50" s="13"/>
      <c r="K50" s="13"/>
      <c r="L50" s="1"/>
    </row>
    <row r="51" spans="1:12" s="2" customFormat="1" ht="47.25">
      <c r="A51" s="15" t="s">
        <v>12</v>
      </c>
      <c r="B51" s="9" t="s">
        <v>200</v>
      </c>
      <c r="C51" s="16">
        <v>2001</v>
      </c>
      <c r="D51" s="17">
        <v>3173.9</v>
      </c>
      <c r="E51" s="17">
        <v>3606.6</v>
      </c>
      <c r="F51" s="17">
        <v>3968.7</v>
      </c>
      <c r="G51" s="17">
        <v>4044.3</v>
      </c>
      <c r="H51" s="17">
        <v>4383.8</v>
      </c>
      <c r="I51" s="18">
        <v>4552</v>
      </c>
      <c r="J51" s="17">
        <v>4842.3</v>
      </c>
      <c r="K51" s="17">
        <v>5123.4</v>
      </c>
      <c r="L51" s="1"/>
    </row>
    <row r="52" spans="1:12" s="2" customFormat="1" ht="31.5">
      <c r="A52" s="15" t="s">
        <v>13</v>
      </c>
      <c r="B52" s="9" t="s">
        <v>7</v>
      </c>
      <c r="C52" s="19">
        <v>102.6</v>
      </c>
      <c r="D52" s="17">
        <v>151.5</v>
      </c>
      <c r="E52" s="18">
        <v>107</v>
      </c>
      <c r="F52" s="18">
        <v>105</v>
      </c>
      <c r="G52" s="18">
        <v>107</v>
      </c>
      <c r="H52" s="17">
        <v>105.5</v>
      </c>
      <c r="I52" s="17">
        <v>107.5</v>
      </c>
      <c r="J52" s="17">
        <v>105.5</v>
      </c>
      <c r="K52" s="17">
        <v>107.5</v>
      </c>
      <c r="L52" s="1"/>
    </row>
    <row r="53" spans="1:12" s="2" customFormat="1" ht="31.5">
      <c r="A53" s="15" t="s">
        <v>130</v>
      </c>
      <c r="B53" s="9" t="s">
        <v>7</v>
      </c>
      <c r="C53" s="20">
        <v>110.9</v>
      </c>
      <c r="D53" s="20">
        <v>104.7</v>
      </c>
      <c r="E53" s="21">
        <v>104.7</v>
      </c>
      <c r="F53" s="21">
        <f>F51/F52/E51*10000</f>
        <v>104.79993028653817</v>
      </c>
      <c r="G53" s="21">
        <f>G51/G52/E51*10000</f>
        <v>104.80007836101105</v>
      </c>
      <c r="H53" s="21">
        <f>H51/H52/F51*10000</f>
        <v>104.70080035041978</v>
      </c>
      <c r="I53" s="21">
        <f>I51/I52/G51*10000</f>
        <v>104.70090261976516</v>
      </c>
      <c r="J53" s="21">
        <f>J51/J52/H51*10000</f>
        <v>104.70043843024803</v>
      </c>
      <c r="K53" s="21">
        <f>K51/K52/I51*10000</f>
        <v>104.70020844402664</v>
      </c>
      <c r="L53" s="1"/>
    </row>
    <row r="54" spans="1:12" s="2" customFormat="1" ht="47.25">
      <c r="A54" s="15" t="s">
        <v>14</v>
      </c>
      <c r="B54" s="9" t="s">
        <v>200</v>
      </c>
      <c r="C54" s="16">
        <v>333</v>
      </c>
      <c r="D54" s="17">
        <v>312.9</v>
      </c>
      <c r="E54" s="17">
        <v>342.9</v>
      </c>
      <c r="F54" s="17">
        <v>369.9</v>
      </c>
      <c r="G54" s="17">
        <v>377.2</v>
      </c>
      <c r="H54" s="17">
        <v>402.6</v>
      </c>
      <c r="I54" s="17">
        <v>418.6</v>
      </c>
      <c r="J54" s="17">
        <v>442.5</v>
      </c>
      <c r="K54" s="18">
        <v>469</v>
      </c>
      <c r="L54" s="1"/>
    </row>
    <row r="55" spans="1:12" s="2" customFormat="1" ht="31.5">
      <c r="A55" s="15" t="s">
        <v>15</v>
      </c>
      <c r="B55" s="9" t="s">
        <v>7</v>
      </c>
      <c r="C55" s="19">
        <v>167.6</v>
      </c>
      <c r="D55" s="17">
        <v>86.2</v>
      </c>
      <c r="E55" s="18">
        <v>101</v>
      </c>
      <c r="F55" s="18">
        <v>101</v>
      </c>
      <c r="G55" s="18">
        <v>103</v>
      </c>
      <c r="H55" s="18">
        <v>102</v>
      </c>
      <c r="I55" s="18">
        <v>104</v>
      </c>
      <c r="J55" s="18">
        <v>103</v>
      </c>
      <c r="K55" s="18">
        <v>105</v>
      </c>
      <c r="L55" s="1"/>
    </row>
    <row r="56" spans="1:12" s="2" customFormat="1" ht="31.5">
      <c r="A56" s="15" t="s">
        <v>130</v>
      </c>
      <c r="B56" s="9" t="s">
        <v>7</v>
      </c>
      <c r="C56" s="20">
        <v>117.7</v>
      </c>
      <c r="D56" s="21">
        <v>109</v>
      </c>
      <c r="E56" s="20">
        <v>108.5</v>
      </c>
      <c r="F56" s="20">
        <v>106.8</v>
      </c>
      <c r="G56" s="20">
        <v>106.8</v>
      </c>
      <c r="H56" s="20">
        <v>106.7</v>
      </c>
      <c r="I56" s="20">
        <v>106.7</v>
      </c>
      <c r="J56" s="20">
        <v>106.7</v>
      </c>
      <c r="K56" s="20">
        <v>106.7</v>
      </c>
      <c r="L56" s="1"/>
    </row>
    <row r="57" spans="1:12" s="2" customFormat="1" ht="47.25">
      <c r="A57" s="15" t="s">
        <v>16</v>
      </c>
      <c r="B57" s="9" t="s">
        <v>200</v>
      </c>
      <c r="C57" s="19">
        <v>895.7</v>
      </c>
      <c r="D57" s="17">
        <v>1221.1</v>
      </c>
      <c r="E57" s="17">
        <v>1390.1</v>
      </c>
      <c r="F57" s="18">
        <v>1538</v>
      </c>
      <c r="G57" s="17">
        <v>1567.7</v>
      </c>
      <c r="H57" s="17">
        <v>1709.9</v>
      </c>
      <c r="I57" s="17">
        <v>1776.4</v>
      </c>
      <c r="J57" s="17">
        <v>1903</v>
      </c>
      <c r="K57" s="17">
        <v>2014.9</v>
      </c>
      <c r="L57" s="1"/>
    </row>
    <row r="58" spans="1:12" s="2" customFormat="1" ht="47.25">
      <c r="A58" s="15" t="s">
        <v>143</v>
      </c>
      <c r="B58" s="9" t="s">
        <v>8</v>
      </c>
      <c r="C58" s="19">
        <v>94.5</v>
      </c>
      <c r="D58" s="17">
        <v>101.5</v>
      </c>
      <c r="E58" s="18">
        <v>106</v>
      </c>
      <c r="F58" s="17">
        <v>103.5</v>
      </c>
      <c r="G58" s="17">
        <v>105.5</v>
      </c>
      <c r="H58" s="18">
        <v>104</v>
      </c>
      <c r="I58" s="18">
        <v>106</v>
      </c>
      <c r="J58" s="17">
        <v>104.5</v>
      </c>
      <c r="K58" s="17">
        <v>106.5</v>
      </c>
      <c r="L58" s="1"/>
    </row>
    <row r="59" spans="1:12" s="2" customFormat="1" ht="31.5">
      <c r="A59" s="15" t="s">
        <v>130</v>
      </c>
      <c r="B59" s="9" t="s">
        <v>7</v>
      </c>
      <c r="C59" s="20">
        <v>110.9</v>
      </c>
      <c r="D59" s="20">
        <v>105.3</v>
      </c>
      <c r="E59" s="20">
        <v>107.4</v>
      </c>
      <c r="F59" s="20">
        <v>106.9</v>
      </c>
      <c r="G59" s="20">
        <v>106.9</v>
      </c>
      <c r="H59" s="20">
        <v>106.9</v>
      </c>
      <c r="I59" s="20">
        <v>106.9</v>
      </c>
      <c r="J59" s="20">
        <v>106.5</v>
      </c>
      <c r="K59" s="20">
        <v>106.5</v>
      </c>
      <c r="L59" s="1"/>
    </row>
    <row r="60" spans="1:12" s="2" customFormat="1" ht="15.75">
      <c r="A60" s="15"/>
      <c r="B60" s="9"/>
      <c r="C60" s="13"/>
      <c r="D60" s="13"/>
      <c r="E60" s="13"/>
      <c r="F60" s="13"/>
      <c r="G60" s="13"/>
      <c r="H60" s="13"/>
      <c r="I60" s="13"/>
      <c r="J60" s="13"/>
      <c r="K60" s="13"/>
      <c r="L60" s="1"/>
    </row>
    <row r="61" spans="1:12" s="2" customFormat="1" ht="15.75">
      <c r="A61" s="15" t="s">
        <v>17</v>
      </c>
      <c r="B61" s="9"/>
      <c r="C61" s="13"/>
      <c r="D61" s="13"/>
      <c r="E61" s="13"/>
      <c r="F61" s="13"/>
      <c r="G61" s="13"/>
      <c r="H61" s="13"/>
      <c r="I61" s="13"/>
      <c r="J61" s="13"/>
      <c r="K61" s="13"/>
      <c r="L61" s="1"/>
    </row>
    <row r="62" spans="1:12" s="2" customFormat="1" ht="31.5">
      <c r="A62" s="15" t="s">
        <v>18</v>
      </c>
      <c r="B62" s="9" t="s">
        <v>134</v>
      </c>
      <c r="C62" s="13">
        <v>217</v>
      </c>
      <c r="D62" s="13">
        <v>223</v>
      </c>
      <c r="E62" s="13">
        <v>232</v>
      </c>
      <c r="F62" s="13">
        <v>232</v>
      </c>
      <c r="G62" s="13">
        <v>236</v>
      </c>
      <c r="H62" s="13">
        <v>232</v>
      </c>
      <c r="I62" s="13">
        <v>240</v>
      </c>
      <c r="J62" s="13">
        <v>232</v>
      </c>
      <c r="K62" s="13">
        <v>245</v>
      </c>
      <c r="L62" s="1"/>
    </row>
    <row r="63" spans="1:12" s="2" customFormat="1" ht="47.25">
      <c r="A63" s="15" t="s">
        <v>155</v>
      </c>
      <c r="B63" s="9" t="s">
        <v>64</v>
      </c>
      <c r="C63" s="13">
        <v>2.128</v>
      </c>
      <c r="D63" s="13">
        <v>2.185</v>
      </c>
      <c r="E63" s="13">
        <v>2.273</v>
      </c>
      <c r="F63" s="13">
        <v>2.273</v>
      </c>
      <c r="G63" s="13">
        <v>2.312</v>
      </c>
      <c r="H63" s="13">
        <v>2.273</v>
      </c>
      <c r="I63" s="13">
        <v>2.352</v>
      </c>
      <c r="J63" s="13">
        <v>2.273</v>
      </c>
      <c r="K63" s="13">
        <v>2.401</v>
      </c>
      <c r="L63" s="1"/>
    </row>
    <row r="64" spans="1:12" s="2" customFormat="1" ht="47.25">
      <c r="A64" s="15" t="s">
        <v>19</v>
      </c>
      <c r="B64" s="9" t="s">
        <v>200</v>
      </c>
      <c r="C64" s="13">
        <v>1316</v>
      </c>
      <c r="D64" s="13">
        <v>1316</v>
      </c>
      <c r="E64" s="13">
        <v>1359</v>
      </c>
      <c r="F64" s="13">
        <v>1364</v>
      </c>
      <c r="G64" s="13">
        <v>1386</v>
      </c>
      <c r="H64" s="13">
        <v>1390</v>
      </c>
      <c r="I64" s="13">
        <v>1429</v>
      </c>
      <c r="J64" s="13">
        <v>1427</v>
      </c>
      <c r="K64" s="13">
        <v>1486</v>
      </c>
      <c r="L64" s="1"/>
    </row>
    <row r="65" spans="1:12" s="2" customFormat="1" ht="31.5">
      <c r="A65" s="15" t="s">
        <v>20</v>
      </c>
      <c r="B65" s="9" t="s">
        <v>106</v>
      </c>
      <c r="C65" s="13">
        <v>112.4</v>
      </c>
      <c r="D65" s="13">
        <v>100</v>
      </c>
      <c r="E65" s="13">
        <v>103.3</v>
      </c>
      <c r="F65" s="13">
        <v>100.4</v>
      </c>
      <c r="G65" s="13">
        <v>102</v>
      </c>
      <c r="H65" s="13">
        <v>101.9</v>
      </c>
      <c r="I65" s="13">
        <v>103.1</v>
      </c>
      <c r="J65" s="13">
        <v>102.6</v>
      </c>
      <c r="K65" s="13">
        <v>104</v>
      </c>
      <c r="L65" s="1"/>
    </row>
    <row r="66" spans="1:12" s="2" customFormat="1" ht="15.75">
      <c r="A66" s="15"/>
      <c r="B66" s="9"/>
      <c r="C66" s="13"/>
      <c r="D66" s="13"/>
      <c r="E66" s="13"/>
      <c r="F66" s="13"/>
      <c r="G66" s="13"/>
      <c r="H66" s="13"/>
      <c r="I66" s="13"/>
      <c r="J66" s="13"/>
      <c r="K66" s="13"/>
      <c r="L66" s="1"/>
    </row>
    <row r="67" spans="1:12" s="2" customFormat="1" ht="15.75">
      <c r="A67" s="15" t="s">
        <v>21</v>
      </c>
      <c r="B67" s="9"/>
      <c r="C67" s="13"/>
      <c r="D67" s="13"/>
      <c r="E67" s="13"/>
      <c r="F67" s="13"/>
      <c r="G67" s="13"/>
      <c r="H67" s="13"/>
      <c r="I67" s="13"/>
      <c r="J67" s="13"/>
      <c r="K67" s="13"/>
      <c r="L67" s="1"/>
    </row>
    <row r="68" spans="1:12" s="2" customFormat="1" ht="47.25">
      <c r="A68" s="35" t="s">
        <v>22</v>
      </c>
      <c r="B68" s="9" t="s">
        <v>200</v>
      </c>
      <c r="C68" s="13">
        <v>715.01</v>
      </c>
      <c r="D68" s="22">
        <v>456.59</v>
      </c>
      <c r="E68" s="22">
        <v>432.75</v>
      </c>
      <c r="F68" s="23">
        <f>(508.8-299.64)+F71</f>
        <v>464.46000000000004</v>
      </c>
      <c r="G68" s="22">
        <v>473.59</v>
      </c>
      <c r="H68" s="22">
        <v>503.2</v>
      </c>
      <c r="I68" s="22">
        <v>517.79</v>
      </c>
      <c r="J68" s="22">
        <v>544.97</v>
      </c>
      <c r="K68" s="22">
        <v>560.77</v>
      </c>
      <c r="L68" s="1"/>
    </row>
    <row r="69" spans="1:12" s="2" customFormat="1" ht="47.25">
      <c r="A69" s="15" t="s">
        <v>128</v>
      </c>
      <c r="B69" s="9" t="s">
        <v>127</v>
      </c>
      <c r="C69" s="13">
        <v>259.8</v>
      </c>
      <c r="D69" s="22">
        <v>58.7</v>
      </c>
      <c r="E69" s="22">
        <v>89.49</v>
      </c>
      <c r="F69" s="22">
        <v>101.44</v>
      </c>
      <c r="G69" s="22">
        <v>103.44</v>
      </c>
      <c r="H69" s="22">
        <v>102.02</v>
      </c>
      <c r="I69" s="22">
        <v>103.21</v>
      </c>
      <c r="J69" s="22">
        <v>101.69</v>
      </c>
      <c r="K69" s="22">
        <v>101.69</v>
      </c>
      <c r="L69" s="1"/>
    </row>
    <row r="70" spans="1:12" s="2" customFormat="1" ht="33.75" customHeight="1">
      <c r="A70" s="15" t="s">
        <v>130</v>
      </c>
      <c r="B70" s="9" t="s">
        <v>129</v>
      </c>
      <c r="C70" s="13">
        <v>108.7</v>
      </c>
      <c r="D70" s="13">
        <v>106.8</v>
      </c>
      <c r="E70" s="13">
        <v>105.9</v>
      </c>
      <c r="F70" s="13">
        <v>105.8</v>
      </c>
      <c r="G70" s="13">
        <v>105.8</v>
      </c>
      <c r="H70" s="13">
        <v>106.2</v>
      </c>
      <c r="I70" s="13">
        <v>106.2</v>
      </c>
      <c r="J70" s="13">
        <v>106.5</v>
      </c>
      <c r="K70" s="13">
        <v>106.5</v>
      </c>
      <c r="L70" s="1"/>
    </row>
    <row r="71" spans="1:12" s="2" customFormat="1" ht="64.5" customHeight="1">
      <c r="A71" s="15" t="s">
        <v>23</v>
      </c>
      <c r="B71" s="9" t="s">
        <v>200</v>
      </c>
      <c r="C71" s="13">
        <v>223.8</v>
      </c>
      <c r="D71" s="13">
        <v>148.4</v>
      </c>
      <c r="E71" s="13">
        <v>238</v>
      </c>
      <c r="F71" s="13">
        <v>255.3</v>
      </c>
      <c r="G71" s="13">
        <v>257.8</v>
      </c>
      <c r="H71" s="13">
        <v>276.6</v>
      </c>
      <c r="I71" s="13">
        <v>282</v>
      </c>
      <c r="J71" s="13">
        <v>301.9</v>
      </c>
      <c r="K71" s="13">
        <v>310.8</v>
      </c>
      <c r="L71" s="1"/>
    </row>
    <row r="72" spans="1:12" s="2" customFormat="1" ht="78.75">
      <c r="A72" s="15" t="s">
        <v>128</v>
      </c>
      <c r="B72" s="9" t="s">
        <v>127</v>
      </c>
      <c r="C72" s="13">
        <v>211.3</v>
      </c>
      <c r="D72" s="13">
        <v>61.3</v>
      </c>
      <c r="E72" s="13">
        <v>152</v>
      </c>
      <c r="F72" s="13">
        <v>101</v>
      </c>
      <c r="G72" s="13">
        <v>102</v>
      </c>
      <c r="H72" s="13">
        <v>102</v>
      </c>
      <c r="I72" s="13">
        <v>103</v>
      </c>
      <c r="J72" s="13">
        <v>102.5</v>
      </c>
      <c r="K72" s="13">
        <v>103.5</v>
      </c>
      <c r="L72" s="1"/>
    </row>
    <row r="73" spans="1:12" s="2" customFormat="1" ht="47.25">
      <c r="A73" s="15" t="s">
        <v>130</v>
      </c>
      <c r="B73" s="9" t="s">
        <v>129</v>
      </c>
      <c r="C73" s="13">
        <v>108.7</v>
      </c>
      <c r="D73" s="13">
        <v>106.8</v>
      </c>
      <c r="E73" s="13">
        <v>105.9</v>
      </c>
      <c r="F73" s="13">
        <v>105.8</v>
      </c>
      <c r="G73" s="13">
        <v>105.8</v>
      </c>
      <c r="H73" s="13">
        <v>106.2</v>
      </c>
      <c r="I73" s="13">
        <v>106.2</v>
      </c>
      <c r="J73" s="13">
        <v>106.5</v>
      </c>
      <c r="K73" s="13">
        <v>106.5</v>
      </c>
      <c r="L73" s="1"/>
    </row>
    <row r="74" spans="1:12" s="2" customFormat="1" ht="63">
      <c r="A74" s="15" t="s">
        <v>24</v>
      </c>
      <c r="B74" s="9"/>
      <c r="C74" s="13"/>
      <c r="D74" s="13"/>
      <c r="E74" s="13"/>
      <c r="F74" s="13"/>
      <c r="G74" s="13"/>
      <c r="H74" s="13"/>
      <c r="I74" s="13"/>
      <c r="J74" s="13"/>
      <c r="K74" s="13"/>
      <c r="L74" s="3"/>
    </row>
    <row r="75" spans="1:12" s="2" customFormat="1" ht="63">
      <c r="A75" s="15" t="s">
        <v>25</v>
      </c>
      <c r="B75" s="9" t="s">
        <v>200</v>
      </c>
      <c r="C75" s="13">
        <v>148</v>
      </c>
      <c r="D75" s="13">
        <v>105.68</v>
      </c>
      <c r="E75" s="13">
        <v>166.6</v>
      </c>
      <c r="F75" s="13">
        <v>171.05</v>
      </c>
      <c r="G75" s="13">
        <v>172.72</v>
      </c>
      <c r="H75" s="13">
        <v>185.32</v>
      </c>
      <c r="I75" s="13">
        <v>188.94</v>
      </c>
      <c r="J75" s="13">
        <v>202.27</v>
      </c>
      <c r="K75" s="13">
        <v>208.23</v>
      </c>
      <c r="L75" s="3"/>
    </row>
    <row r="76" spans="1:12" s="2" customFormat="1" ht="15.75">
      <c r="A76" s="15" t="s">
        <v>26</v>
      </c>
      <c r="B76" s="9"/>
      <c r="C76" s="13"/>
      <c r="D76" s="13"/>
      <c r="E76" s="13"/>
      <c r="F76" s="13"/>
      <c r="G76" s="13"/>
      <c r="H76" s="13"/>
      <c r="I76" s="13"/>
      <c r="J76" s="13"/>
      <c r="K76" s="13"/>
      <c r="L76" s="3"/>
    </row>
    <row r="77" spans="1:12" s="2" customFormat="1" ht="63">
      <c r="A77" s="15" t="s">
        <v>27</v>
      </c>
      <c r="B77" s="9" t="s">
        <v>200</v>
      </c>
      <c r="C77" s="13">
        <v>138.3</v>
      </c>
      <c r="D77" s="13">
        <f>D75*93%</f>
        <v>98.28240000000001</v>
      </c>
      <c r="E77" s="13">
        <f aca="true" t="shared" si="0" ref="E77:K77">E75*93%</f>
        <v>154.93800000000002</v>
      </c>
      <c r="F77" s="13">
        <f t="shared" si="0"/>
        <v>159.0765</v>
      </c>
      <c r="G77" s="13">
        <f t="shared" si="0"/>
        <v>160.6296</v>
      </c>
      <c r="H77" s="13">
        <f t="shared" si="0"/>
        <v>172.3476</v>
      </c>
      <c r="I77" s="13">
        <f t="shared" si="0"/>
        <v>175.7142</v>
      </c>
      <c r="J77" s="13">
        <f t="shared" si="0"/>
        <v>188.11110000000002</v>
      </c>
      <c r="K77" s="13">
        <f t="shared" si="0"/>
        <v>193.6539</v>
      </c>
      <c r="L77" s="3"/>
    </row>
    <row r="78" spans="1:12" s="2" customFormat="1" ht="63">
      <c r="A78" s="15" t="s">
        <v>28</v>
      </c>
      <c r="B78" s="9" t="s">
        <v>200</v>
      </c>
      <c r="C78" s="13">
        <v>9.7</v>
      </c>
      <c r="D78" s="13">
        <f>D75*7%</f>
        <v>7.3976000000000015</v>
      </c>
      <c r="E78" s="13">
        <f aca="true" t="shared" si="1" ref="E78:K78">E75*7%</f>
        <v>11.662</v>
      </c>
      <c r="F78" s="13">
        <f t="shared" si="1"/>
        <v>11.973500000000001</v>
      </c>
      <c r="G78" s="13">
        <f t="shared" si="1"/>
        <v>12.0904</v>
      </c>
      <c r="H78" s="13">
        <f t="shared" si="1"/>
        <v>12.9724</v>
      </c>
      <c r="I78" s="13">
        <f t="shared" si="1"/>
        <v>13.225800000000001</v>
      </c>
      <c r="J78" s="13">
        <f t="shared" si="1"/>
        <v>14.158900000000003</v>
      </c>
      <c r="K78" s="13">
        <f t="shared" si="1"/>
        <v>14.5761</v>
      </c>
      <c r="L78" s="3"/>
    </row>
    <row r="79" spans="1:12" s="2" customFormat="1" ht="63">
      <c r="A79" s="15" t="s">
        <v>29</v>
      </c>
      <c r="B79" s="9" t="s">
        <v>200</v>
      </c>
      <c r="C79" s="13">
        <v>75.9</v>
      </c>
      <c r="D79" s="13">
        <v>42.71</v>
      </c>
      <c r="E79" s="13">
        <v>71.4</v>
      </c>
      <c r="F79" s="13">
        <v>84.25</v>
      </c>
      <c r="G79" s="13">
        <v>85.08</v>
      </c>
      <c r="H79" s="13">
        <v>91.28</v>
      </c>
      <c r="I79" s="13">
        <v>93.06</v>
      </c>
      <c r="J79" s="13">
        <v>99.63</v>
      </c>
      <c r="K79" s="13">
        <v>102.57</v>
      </c>
      <c r="L79" s="3"/>
    </row>
    <row r="80" spans="1:12" s="2" customFormat="1" ht="15.75">
      <c r="A80" s="15" t="s">
        <v>26</v>
      </c>
      <c r="B80" s="9"/>
      <c r="C80" s="13"/>
      <c r="D80" s="13"/>
      <c r="E80" s="13"/>
      <c r="F80" s="13"/>
      <c r="G80" s="13"/>
      <c r="H80" s="13"/>
      <c r="I80" s="13"/>
      <c r="J80" s="13"/>
      <c r="K80" s="13"/>
      <c r="L80" s="3"/>
    </row>
    <row r="81" spans="1:12" s="2" customFormat="1" ht="63">
      <c r="A81" s="15" t="s">
        <v>30</v>
      </c>
      <c r="B81" s="9" t="s">
        <v>200</v>
      </c>
      <c r="C81" s="13">
        <v>11.9</v>
      </c>
      <c r="D81" s="13">
        <v>7.25</v>
      </c>
      <c r="E81" s="13">
        <v>17</v>
      </c>
      <c r="F81" s="13">
        <v>20.22</v>
      </c>
      <c r="G81" s="13">
        <v>5.95559999999999</v>
      </c>
      <c r="H81" s="13">
        <v>6.3896000000000015</v>
      </c>
      <c r="I81" s="13">
        <v>6.514200000000002</v>
      </c>
      <c r="J81" s="13">
        <v>6.974099999999993</v>
      </c>
      <c r="K81" s="13">
        <v>7.179899999999989</v>
      </c>
      <c r="L81" s="3"/>
    </row>
    <row r="82" spans="1:12" s="2" customFormat="1" ht="63">
      <c r="A82" s="15" t="s">
        <v>31</v>
      </c>
      <c r="B82" s="9" t="s">
        <v>200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3"/>
    </row>
    <row r="83" spans="1:12" s="2" customFormat="1" ht="63">
      <c r="A83" s="15" t="s">
        <v>32</v>
      </c>
      <c r="B83" s="9" t="s">
        <v>200</v>
      </c>
      <c r="C83" s="13">
        <v>64</v>
      </c>
      <c r="D83" s="13">
        <v>35.45</v>
      </c>
      <c r="E83" s="13">
        <v>54.4</v>
      </c>
      <c r="F83" s="13">
        <v>64.03</v>
      </c>
      <c r="G83" s="13">
        <v>79.12440000000001</v>
      </c>
      <c r="H83" s="13">
        <v>84.8904</v>
      </c>
      <c r="I83" s="13">
        <v>86.5458</v>
      </c>
      <c r="J83" s="13">
        <v>92.6559</v>
      </c>
      <c r="K83" s="13">
        <v>95.3901</v>
      </c>
      <c r="L83" s="3"/>
    </row>
    <row r="84" spans="1:12" s="2" customFormat="1" ht="15.75">
      <c r="A84" s="15" t="s">
        <v>9</v>
      </c>
      <c r="B84" s="9"/>
      <c r="C84" s="13"/>
      <c r="D84" s="13"/>
      <c r="E84" s="13"/>
      <c r="F84" s="13"/>
      <c r="G84" s="13"/>
      <c r="H84" s="13"/>
      <c r="I84" s="13"/>
      <c r="J84" s="13"/>
      <c r="K84" s="13"/>
      <c r="L84" s="3"/>
    </row>
    <row r="85" spans="1:12" s="2" customFormat="1" ht="63">
      <c r="A85" s="15" t="s">
        <v>33</v>
      </c>
      <c r="B85" s="9" t="s">
        <v>200</v>
      </c>
      <c r="C85" s="13">
        <v>30.5</v>
      </c>
      <c r="D85" s="13">
        <v>19.6</v>
      </c>
      <c r="E85" s="13">
        <v>34</v>
      </c>
      <c r="F85" s="13">
        <v>39.6986</v>
      </c>
      <c r="G85" s="13">
        <v>49.057128000000006</v>
      </c>
      <c r="H85" s="13">
        <v>52.632048</v>
      </c>
      <c r="I85" s="13">
        <v>53.658395999999996</v>
      </c>
      <c r="J85" s="13">
        <v>57.446658</v>
      </c>
      <c r="K85" s="13">
        <v>59.141862</v>
      </c>
      <c r="L85" s="3"/>
    </row>
    <row r="86" spans="1:12" s="2" customFormat="1" ht="15.75">
      <c r="A86" s="15" t="s">
        <v>125</v>
      </c>
      <c r="B86" s="9"/>
      <c r="C86" s="13">
        <v>27.3</v>
      </c>
      <c r="D86" s="13">
        <v>10</v>
      </c>
      <c r="E86" s="13">
        <v>14.4</v>
      </c>
      <c r="F86" s="13">
        <v>16.6478</v>
      </c>
      <c r="G86" s="13">
        <v>20.572344000000005</v>
      </c>
      <c r="H86" s="13">
        <v>22.071504</v>
      </c>
      <c r="I86" s="13">
        <v>22.501908</v>
      </c>
      <c r="J86" s="13">
        <v>24.090534</v>
      </c>
      <c r="K86" s="13">
        <v>24.801426000000003</v>
      </c>
      <c r="L86" s="3"/>
    </row>
    <row r="87" spans="1:12" s="2" customFormat="1" ht="63">
      <c r="A87" s="15" t="s">
        <v>126</v>
      </c>
      <c r="B87" s="9" t="s">
        <v>200</v>
      </c>
      <c r="C87" s="13">
        <v>6.2</v>
      </c>
      <c r="D87" s="13">
        <v>5.85</v>
      </c>
      <c r="E87" s="13">
        <v>6</v>
      </c>
      <c r="F87" s="13">
        <v>7.683600000000002</v>
      </c>
      <c r="G87" s="13">
        <v>9.494927999999998</v>
      </c>
      <c r="H87" s="13">
        <v>10.186848000000001</v>
      </c>
      <c r="I87" s="13">
        <v>10.385496000000003</v>
      </c>
      <c r="J87" s="13">
        <v>11.118708000000002</v>
      </c>
      <c r="K87" s="13">
        <v>11.446811999999998</v>
      </c>
      <c r="L87" s="3"/>
    </row>
    <row r="88" spans="1:12" s="2" customFormat="1" ht="63">
      <c r="A88" s="15" t="s">
        <v>34</v>
      </c>
      <c r="B88" s="9" t="s">
        <v>198</v>
      </c>
      <c r="C88" s="13">
        <v>0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3"/>
    </row>
    <row r="89" spans="1:12" s="2" customFormat="1" ht="63">
      <c r="A89" s="15" t="s">
        <v>157</v>
      </c>
      <c r="B89" s="9" t="s">
        <v>198</v>
      </c>
      <c r="C89" s="13">
        <v>359.06</v>
      </c>
      <c r="D89" s="13">
        <v>303.96</v>
      </c>
      <c r="E89" s="13">
        <v>463.45</v>
      </c>
      <c r="F89" s="13">
        <v>510.95</v>
      </c>
      <c r="G89" s="13">
        <v>515.82</v>
      </c>
      <c r="H89" s="13">
        <v>561.71</v>
      </c>
      <c r="I89" s="13">
        <v>577.87</v>
      </c>
      <c r="J89" s="13">
        <v>631.14</v>
      </c>
      <c r="K89" s="13">
        <v>665.29</v>
      </c>
      <c r="L89" s="3"/>
    </row>
    <row r="90" spans="1:12" s="2" customFormat="1" ht="63">
      <c r="A90" s="15" t="s">
        <v>128</v>
      </c>
      <c r="B90" s="9" t="s">
        <v>8</v>
      </c>
      <c r="C90" s="13">
        <v>104.7</v>
      </c>
      <c r="D90" s="13">
        <v>78.7</v>
      </c>
      <c r="E90" s="13">
        <v>143.3</v>
      </c>
      <c r="F90" s="13">
        <v>105</v>
      </c>
      <c r="G90" s="13">
        <v>106</v>
      </c>
      <c r="H90" s="13">
        <v>105</v>
      </c>
      <c r="I90" s="13">
        <v>107</v>
      </c>
      <c r="J90" s="13">
        <v>106</v>
      </c>
      <c r="K90" s="13">
        <v>108</v>
      </c>
      <c r="L90" s="3"/>
    </row>
    <row r="91" spans="1:12" s="2" customFormat="1" ht="47.25">
      <c r="A91" s="15" t="s">
        <v>130</v>
      </c>
      <c r="B91" s="9" t="s">
        <v>129</v>
      </c>
      <c r="C91" s="13">
        <v>110.1</v>
      </c>
      <c r="D91" s="13">
        <v>108.6</v>
      </c>
      <c r="E91" s="13">
        <v>106.4</v>
      </c>
      <c r="F91" s="13">
        <v>105</v>
      </c>
      <c r="G91" s="13">
        <v>105</v>
      </c>
      <c r="H91" s="13">
        <v>104.7</v>
      </c>
      <c r="I91" s="13">
        <v>104.7</v>
      </c>
      <c r="J91" s="13">
        <v>106.6</v>
      </c>
      <c r="K91" s="13">
        <v>106.6</v>
      </c>
      <c r="L91" s="3"/>
    </row>
    <row r="92" spans="1:12" s="2" customFormat="1" ht="31.5">
      <c r="A92" s="15" t="s">
        <v>156</v>
      </c>
      <c r="B92" s="9" t="s">
        <v>207</v>
      </c>
      <c r="C92" s="24">
        <v>6729278</v>
      </c>
      <c r="D92" s="24">
        <v>6863863</v>
      </c>
      <c r="E92" s="24">
        <v>7138418</v>
      </c>
      <c r="F92" s="24">
        <v>7423955</v>
      </c>
      <c r="G92" s="24">
        <v>7569523</v>
      </c>
      <c r="H92" s="24">
        <v>7720913</v>
      </c>
      <c r="I92" s="24">
        <v>7872303.9</v>
      </c>
      <c r="J92" s="24">
        <v>8029749.31</v>
      </c>
      <c r="K92" s="24">
        <v>8187195.84</v>
      </c>
      <c r="L92" s="3"/>
    </row>
    <row r="93" spans="1:12" s="2" customFormat="1" ht="47.25">
      <c r="A93" s="15" t="s">
        <v>173</v>
      </c>
      <c r="B93" s="9" t="s">
        <v>207</v>
      </c>
      <c r="C93" s="13">
        <v>2329900</v>
      </c>
      <c r="D93" s="13">
        <v>2057300</v>
      </c>
      <c r="E93" s="13">
        <v>2244500</v>
      </c>
      <c r="F93" s="13">
        <v>2266900</v>
      </c>
      <c r="G93" s="13">
        <v>2278200</v>
      </c>
      <c r="H93" s="13">
        <v>2312200</v>
      </c>
      <c r="I93" s="13">
        <v>2335200</v>
      </c>
      <c r="J93" s="13">
        <v>2381600</v>
      </c>
      <c r="K93" s="13">
        <v>2416900</v>
      </c>
      <c r="L93" s="3"/>
    </row>
    <row r="94" spans="1:12" s="2" customFormat="1" ht="15.75">
      <c r="A94" s="15"/>
      <c r="B94" s="9"/>
      <c r="C94" s="13"/>
      <c r="D94" s="13"/>
      <c r="E94" s="13"/>
      <c r="F94" s="13"/>
      <c r="G94" s="13"/>
      <c r="H94" s="13"/>
      <c r="I94" s="13"/>
      <c r="J94" s="13"/>
      <c r="K94" s="13"/>
      <c r="L94" s="3"/>
    </row>
    <row r="95" spans="1:12" s="2" customFormat="1" ht="15.75">
      <c r="A95" s="15" t="s">
        <v>35</v>
      </c>
      <c r="B95" s="9"/>
      <c r="C95" s="13"/>
      <c r="D95" s="13"/>
      <c r="E95" s="13"/>
      <c r="F95" s="13"/>
      <c r="G95" s="13"/>
      <c r="H95" s="13"/>
      <c r="I95" s="13"/>
      <c r="J95" s="13"/>
      <c r="K95" s="13"/>
      <c r="L95" s="3"/>
    </row>
    <row r="96" spans="1:12" s="2" customFormat="1" ht="15.75">
      <c r="A96" s="15" t="s">
        <v>165</v>
      </c>
      <c r="B96" s="9" t="s">
        <v>199</v>
      </c>
      <c r="C96" s="13">
        <v>575.32</v>
      </c>
      <c r="D96" s="23">
        <v>588.57</v>
      </c>
      <c r="E96" s="23">
        <v>1082.1</v>
      </c>
      <c r="F96" s="23">
        <f aca="true" t="shared" si="2" ref="F96:K96">E96/E97*F97</f>
        <v>1146.995388967468</v>
      </c>
      <c r="G96" s="23">
        <f t="shared" si="2"/>
        <v>1239.032560113154</v>
      </c>
      <c r="H96" s="23">
        <f t="shared" si="2"/>
        <v>1212.4009618104667</v>
      </c>
      <c r="I96" s="23">
        <f t="shared" si="2"/>
        <v>1433.5146534653463</v>
      </c>
      <c r="J96" s="23">
        <f t="shared" si="2"/>
        <v>1317.8049504950493</v>
      </c>
      <c r="K96" s="23">
        <f t="shared" si="2"/>
        <v>1701.5652616690238</v>
      </c>
      <c r="L96" s="3"/>
    </row>
    <row r="97" spans="1:12" s="7" customFormat="1" ht="31.5">
      <c r="A97" s="36" t="s">
        <v>158</v>
      </c>
      <c r="B97" s="25" t="s">
        <v>199</v>
      </c>
      <c r="C97" s="26">
        <v>553.2</v>
      </c>
      <c r="D97" s="26">
        <v>563.77</v>
      </c>
      <c r="E97" s="26">
        <v>1060.5</v>
      </c>
      <c r="F97" s="26">
        <v>1124.1</v>
      </c>
      <c r="G97" s="26">
        <v>1214.3</v>
      </c>
      <c r="H97" s="26">
        <v>1188.2</v>
      </c>
      <c r="I97" s="26">
        <v>1404.9</v>
      </c>
      <c r="J97" s="26">
        <v>1291.5</v>
      </c>
      <c r="K97" s="26">
        <v>1667.6</v>
      </c>
      <c r="L97" s="6"/>
    </row>
    <row r="98" spans="1:12" s="2" customFormat="1" ht="15.75">
      <c r="A98" s="15"/>
      <c r="B98" s="9"/>
      <c r="C98" s="13"/>
      <c r="D98" s="13"/>
      <c r="E98" s="13"/>
      <c r="F98" s="13"/>
      <c r="G98" s="13"/>
      <c r="H98" s="13"/>
      <c r="I98" s="13"/>
      <c r="J98" s="13"/>
      <c r="K98" s="13"/>
      <c r="L98" s="1"/>
    </row>
    <row r="99" spans="1:12" s="2" customFormat="1" ht="15.75">
      <c r="A99" s="15" t="s">
        <v>38</v>
      </c>
      <c r="B99" s="9"/>
      <c r="C99" s="13"/>
      <c r="D99" s="13"/>
      <c r="E99" s="13"/>
      <c r="F99" s="13"/>
      <c r="G99" s="13"/>
      <c r="H99" s="13"/>
      <c r="I99" s="13"/>
      <c r="J99" s="13"/>
      <c r="K99" s="13"/>
      <c r="L99" s="3"/>
    </row>
    <row r="100" spans="1:12" s="2" customFormat="1" ht="15.75">
      <c r="A100" s="15" t="s">
        <v>39</v>
      </c>
      <c r="B100" s="9" t="s">
        <v>199</v>
      </c>
      <c r="C100" s="13">
        <f>C102+C103+C104+C109+C108</f>
        <v>5441.53</v>
      </c>
      <c r="D100" s="13">
        <f>D102+D103+D104+D108+D109</f>
        <v>5677.8099999999995</v>
      </c>
      <c r="E100" s="13">
        <f aca="true" t="shared" si="3" ref="E100:K100">E102+E103+E104+E108+E109</f>
        <v>6331.17</v>
      </c>
      <c r="F100" s="13">
        <f t="shared" si="3"/>
        <v>6889.72</v>
      </c>
      <c r="G100" s="13">
        <f t="shared" si="3"/>
        <v>7027.96</v>
      </c>
      <c r="H100" s="13">
        <f t="shared" si="3"/>
        <v>7509.549999999999</v>
      </c>
      <c r="I100" s="13">
        <f t="shared" si="3"/>
        <v>7792.4</v>
      </c>
      <c r="J100" s="13">
        <f t="shared" si="3"/>
        <v>8220.27</v>
      </c>
      <c r="K100" s="13">
        <f t="shared" si="3"/>
        <v>8693.359999999999</v>
      </c>
      <c r="L100" s="3"/>
    </row>
    <row r="101" spans="1:12" s="2" customFormat="1" ht="15.75">
      <c r="A101" s="15" t="s">
        <v>9</v>
      </c>
      <c r="B101" s="9"/>
      <c r="C101" s="13"/>
      <c r="D101" s="13"/>
      <c r="E101" s="13"/>
      <c r="F101" s="13"/>
      <c r="G101" s="13"/>
      <c r="H101" s="13"/>
      <c r="I101" s="13"/>
      <c r="J101" s="13"/>
      <c r="K101" s="13"/>
      <c r="L101" s="3"/>
    </row>
    <row r="102" spans="1:12" s="2" customFormat="1" ht="31.5">
      <c r="A102" s="15" t="s">
        <v>40</v>
      </c>
      <c r="B102" s="9" t="s">
        <v>199</v>
      </c>
      <c r="C102" s="13">
        <v>859.45</v>
      </c>
      <c r="D102" s="13">
        <v>945.39</v>
      </c>
      <c r="E102" s="13">
        <v>1039.92</v>
      </c>
      <c r="F102" s="13">
        <v>1143.91</v>
      </c>
      <c r="G102" s="13">
        <v>1165.78</v>
      </c>
      <c r="H102" s="13">
        <v>1278.3</v>
      </c>
      <c r="I102" s="13">
        <v>1281.45</v>
      </c>
      <c r="J102" s="13">
        <v>1456.21</v>
      </c>
      <c r="K102" s="13">
        <v>1459.33</v>
      </c>
      <c r="L102" s="3"/>
    </row>
    <row r="103" spans="1:12" s="2" customFormat="1" ht="15.75">
      <c r="A103" s="15" t="s">
        <v>41</v>
      </c>
      <c r="B103" s="9" t="s">
        <v>199</v>
      </c>
      <c r="C103" s="13">
        <v>3213.5</v>
      </c>
      <c r="D103" s="13">
        <v>3072.6</v>
      </c>
      <c r="E103" s="13">
        <v>3512.2</v>
      </c>
      <c r="F103" s="13">
        <v>3863.6</v>
      </c>
      <c r="G103" s="13">
        <v>3963.3</v>
      </c>
      <c r="H103" s="13">
        <v>4234.4</v>
      </c>
      <c r="I103" s="13">
        <v>4501.3</v>
      </c>
      <c r="J103" s="13">
        <v>4642.3</v>
      </c>
      <c r="K103" s="13">
        <v>5122.6</v>
      </c>
      <c r="L103" s="3"/>
    </row>
    <row r="104" spans="1:12" s="2" customFormat="1" ht="15.75">
      <c r="A104" s="15" t="s">
        <v>42</v>
      </c>
      <c r="B104" s="9" t="s">
        <v>199</v>
      </c>
      <c r="C104" s="13">
        <f>C105+C106+C107</f>
        <v>1323.99</v>
      </c>
      <c r="D104" s="13">
        <f aca="true" t="shared" si="4" ref="D104:K104">D105+D106+D107</f>
        <v>1612.98</v>
      </c>
      <c r="E104" s="13">
        <f t="shared" si="4"/>
        <v>1730.28</v>
      </c>
      <c r="F104" s="13">
        <f t="shared" si="4"/>
        <v>1830.86</v>
      </c>
      <c r="G104" s="13">
        <f t="shared" si="4"/>
        <v>1846.1299999999999</v>
      </c>
      <c r="H104" s="13">
        <f t="shared" si="4"/>
        <v>1941.99</v>
      </c>
      <c r="I104" s="13">
        <f t="shared" si="4"/>
        <v>1954.29</v>
      </c>
      <c r="J104" s="13">
        <f t="shared" si="4"/>
        <v>2063.9</v>
      </c>
      <c r="K104" s="13">
        <f t="shared" si="4"/>
        <v>2053.3</v>
      </c>
      <c r="L104" s="3"/>
    </row>
    <row r="105" spans="1:12" s="2" customFormat="1" ht="15.75">
      <c r="A105" s="15" t="s">
        <v>43</v>
      </c>
      <c r="B105" s="9" t="s">
        <v>199</v>
      </c>
      <c r="C105" s="13">
        <v>1002.5</v>
      </c>
      <c r="D105" s="13">
        <v>1290.01</v>
      </c>
      <c r="E105" s="13">
        <v>1391.12</v>
      </c>
      <c r="F105" s="13">
        <v>1469.02</v>
      </c>
      <c r="G105" s="13">
        <v>1474.59</v>
      </c>
      <c r="H105" s="13">
        <v>1551.29</v>
      </c>
      <c r="I105" s="13">
        <v>1563.06</v>
      </c>
      <c r="J105" s="13">
        <v>1638.16</v>
      </c>
      <c r="K105" s="13">
        <v>1642.13</v>
      </c>
      <c r="L105" s="3"/>
    </row>
    <row r="106" spans="1:12" s="2" customFormat="1" ht="15.75">
      <c r="A106" s="15" t="s">
        <v>44</v>
      </c>
      <c r="B106" s="9" t="s">
        <v>199</v>
      </c>
      <c r="C106" s="13">
        <v>319.44</v>
      </c>
      <c r="D106" s="13">
        <v>320.49</v>
      </c>
      <c r="E106" s="13">
        <v>336.51</v>
      </c>
      <c r="F106" s="13">
        <v>359.05</v>
      </c>
      <c r="G106" s="13">
        <v>368.68</v>
      </c>
      <c r="H106" s="13">
        <v>387.77</v>
      </c>
      <c r="I106" s="13">
        <v>388.22</v>
      </c>
      <c r="J106" s="13">
        <v>422.66</v>
      </c>
      <c r="K106" s="13">
        <v>408.01</v>
      </c>
      <c r="L106" s="3"/>
    </row>
    <row r="107" spans="1:12" s="2" customFormat="1" ht="15.75">
      <c r="A107" s="15" t="s">
        <v>45</v>
      </c>
      <c r="B107" s="9" t="s">
        <v>199</v>
      </c>
      <c r="C107" s="13">
        <v>2.05</v>
      </c>
      <c r="D107" s="13">
        <v>2.48</v>
      </c>
      <c r="E107" s="13">
        <v>2.65</v>
      </c>
      <c r="F107" s="13">
        <v>2.79</v>
      </c>
      <c r="G107" s="13">
        <v>2.86</v>
      </c>
      <c r="H107" s="13">
        <v>2.93</v>
      </c>
      <c r="I107" s="13">
        <v>3.01</v>
      </c>
      <c r="J107" s="13">
        <v>3.08</v>
      </c>
      <c r="K107" s="13">
        <v>3.16</v>
      </c>
      <c r="L107" s="3"/>
    </row>
    <row r="108" spans="1:12" s="2" customFormat="1" ht="15.75">
      <c r="A108" s="15" t="s">
        <v>46</v>
      </c>
      <c r="B108" s="9" t="s">
        <v>199</v>
      </c>
      <c r="C108" s="13">
        <v>32.45</v>
      </c>
      <c r="D108" s="13">
        <v>34.1</v>
      </c>
      <c r="E108" s="13">
        <v>35.18</v>
      </c>
      <c r="F108" s="13">
        <v>37.04</v>
      </c>
      <c r="G108" s="13">
        <v>38.04</v>
      </c>
      <c r="H108" s="13">
        <v>39.83</v>
      </c>
      <c r="I108" s="13">
        <v>39.9</v>
      </c>
      <c r="J108" s="13">
        <v>41.86</v>
      </c>
      <c r="K108" s="13">
        <v>41.89</v>
      </c>
      <c r="L108" s="3"/>
    </row>
    <row r="109" spans="1:12" s="2" customFormat="1" ht="15.75">
      <c r="A109" s="15" t="s">
        <v>47</v>
      </c>
      <c r="B109" s="9" t="s">
        <v>199</v>
      </c>
      <c r="C109" s="13">
        <v>12.14</v>
      </c>
      <c r="D109" s="13">
        <v>12.74</v>
      </c>
      <c r="E109" s="13">
        <v>13.59</v>
      </c>
      <c r="F109" s="13">
        <v>14.31</v>
      </c>
      <c r="G109" s="13">
        <v>14.71</v>
      </c>
      <c r="H109" s="13">
        <v>15.03</v>
      </c>
      <c r="I109" s="13">
        <v>15.46</v>
      </c>
      <c r="J109" s="13">
        <v>16</v>
      </c>
      <c r="K109" s="13">
        <v>16.24</v>
      </c>
      <c r="L109" s="3"/>
    </row>
    <row r="110" spans="1:12" s="2" customFormat="1" ht="31.5">
      <c r="A110" s="15" t="s">
        <v>48</v>
      </c>
      <c r="B110" s="9" t="s">
        <v>49</v>
      </c>
      <c r="C110" s="13">
        <v>10674.690050219711</v>
      </c>
      <c r="D110" s="13">
        <v>11319.397926634767</v>
      </c>
      <c r="E110" s="13">
        <v>12774.757869249397</v>
      </c>
      <c r="F110" s="13">
        <v>14037.734311328444</v>
      </c>
      <c r="G110" s="13">
        <v>14284.471544715447</v>
      </c>
      <c r="H110" s="13">
        <v>15451.748971193412</v>
      </c>
      <c r="I110" s="13">
        <v>15994.08866995074</v>
      </c>
      <c r="J110" s="13">
        <v>17125.5625</v>
      </c>
      <c r="K110" s="13">
        <v>18021.061359867326</v>
      </c>
      <c r="L110" s="3"/>
    </row>
    <row r="111" spans="1:12" s="2" customFormat="1" ht="15.75">
      <c r="A111" s="15" t="s">
        <v>50</v>
      </c>
      <c r="B111" s="9" t="s">
        <v>199</v>
      </c>
      <c r="C111" s="13">
        <f>C113+C115+C116</f>
        <v>5164.49</v>
      </c>
      <c r="D111" s="13">
        <f>D113+D115+D116</f>
        <v>5514.21</v>
      </c>
      <c r="E111" s="13">
        <f aca="true" t="shared" si="5" ref="E111:K111">E113+E115+E116</f>
        <v>6140.52</v>
      </c>
      <c r="F111" s="13">
        <f t="shared" si="5"/>
        <v>6677.17</v>
      </c>
      <c r="G111" s="13">
        <f t="shared" si="5"/>
        <v>6800.06</v>
      </c>
      <c r="H111" s="13">
        <f t="shared" si="5"/>
        <v>7281.179999999999</v>
      </c>
      <c r="I111" s="13">
        <f t="shared" si="5"/>
        <v>7538.23</v>
      </c>
      <c r="J111" s="13">
        <f t="shared" si="5"/>
        <v>7964.9800000000005</v>
      </c>
      <c r="K111" s="13">
        <f t="shared" si="5"/>
        <v>8387</v>
      </c>
      <c r="L111" s="1"/>
    </row>
    <row r="112" spans="1:12" s="2" customFormat="1" ht="15.75">
      <c r="A112" s="15" t="s">
        <v>9</v>
      </c>
      <c r="B112" s="9" t="s">
        <v>51</v>
      </c>
      <c r="C112" s="13"/>
      <c r="D112" s="13"/>
      <c r="E112" s="13"/>
      <c r="F112" s="13"/>
      <c r="G112" s="13"/>
      <c r="H112" s="13"/>
      <c r="I112" s="13"/>
      <c r="J112" s="13"/>
      <c r="K112" s="13"/>
      <c r="L112" s="1"/>
    </row>
    <row r="113" spans="1:12" s="2" customFormat="1" ht="15.75">
      <c r="A113" s="15" t="s">
        <v>52</v>
      </c>
      <c r="B113" s="9" t="s">
        <v>199</v>
      </c>
      <c r="C113" s="13">
        <v>4134.3</v>
      </c>
      <c r="D113" s="13">
        <v>4456.2</v>
      </c>
      <c r="E113" s="13">
        <v>5053.1</v>
      </c>
      <c r="F113" s="13">
        <v>5559.6</v>
      </c>
      <c r="G113" s="13">
        <v>5666.1</v>
      </c>
      <c r="H113" s="13">
        <v>6143.9</v>
      </c>
      <c r="I113" s="13">
        <v>6380.9</v>
      </c>
      <c r="J113" s="13">
        <v>6795.6</v>
      </c>
      <c r="K113" s="13">
        <v>7192</v>
      </c>
      <c r="L113" s="1"/>
    </row>
    <row r="114" spans="1:12" s="2" customFormat="1" ht="15.75">
      <c r="A114" s="15" t="s">
        <v>53</v>
      </c>
      <c r="B114" s="9" t="s">
        <v>199</v>
      </c>
      <c r="C114" s="13">
        <v>3489.8</v>
      </c>
      <c r="D114" s="13">
        <f>D51</f>
        <v>3173.9</v>
      </c>
      <c r="E114" s="13">
        <f aca="true" t="shared" si="6" ref="E114:K114">E51</f>
        <v>3606.6</v>
      </c>
      <c r="F114" s="13">
        <f t="shared" si="6"/>
        <v>3968.7</v>
      </c>
      <c r="G114" s="13">
        <f t="shared" si="6"/>
        <v>4044.3</v>
      </c>
      <c r="H114" s="13">
        <f t="shared" si="6"/>
        <v>4383.8</v>
      </c>
      <c r="I114" s="13">
        <f t="shared" si="6"/>
        <v>4552</v>
      </c>
      <c r="J114" s="13">
        <f t="shared" si="6"/>
        <v>4842.3</v>
      </c>
      <c r="K114" s="13">
        <f t="shared" si="6"/>
        <v>5123.4</v>
      </c>
      <c r="L114" s="1"/>
    </row>
    <row r="115" spans="1:12" s="2" customFormat="1" ht="31.5">
      <c r="A115" s="15" t="s">
        <v>54</v>
      </c>
      <c r="B115" s="9" t="s">
        <v>199</v>
      </c>
      <c r="C115" s="13">
        <v>793.9</v>
      </c>
      <c r="D115" s="13">
        <v>817</v>
      </c>
      <c r="E115" s="13">
        <v>841.59</v>
      </c>
      <c r="F115" s="13">
        <v>866.83</v>
      </c>
      <c r="G115" s="13">
        <v>879.46</v>
      </c>
      <c r="H115" s="13">
        <v>881.53</v>
      </c>
      <c r="I115" s="13">
        <v>891.26</v>
      </c>
      <c r="J115" s="13">
        <v>895.77</v>
      </c>
      <c r="K115" s="13">
        <v>918.19</v>
      </c>
      <c r="L115" s="1"/>
    </row>
    <row r="116" spans="1:12" s="2" customFormat="1" ht="15.75">
      <c r="A116" s="15" t="s">
        <v>55</v>
      </c>
      <c r="B116" s="9" t="s">
        <v>199</v>
      </c>
      <c r="C116" s="13">
        <v>236.29</v>
      </c>
      <c r="D116" s="13">
        <v>241.01</v>
      </c>
      <c r="E116" s="13">
        <v>245.83</v>
      </c>
      <c r="F116" s="13">
        <v>250.74</v>
      </c>
      <c r="G116" s="13">
        <v>254.5</v>
      </c>
      <c r="H116" s="13">
        <v>255.75</v>
      </c>
      <c r="I116" s="13">
        <v>266.07</v>
      </c>
      <c r="J116" s="13">
        <v>273.61</v>
      </c>
      <c r="K116" s="13">
        <v>276.81</v>
      </c>
      <c r="L116" s="1"/>
    </row>
    <row r="117" spans="1:12" s="2" customFormat="1" ht="31.5">
      <c r="A117" s="15" t="s">
        <v>56</v>
      </c>
      <c r="B117" s="9" t="s">
        <v>199</v>
      </c>
      <c r="C117" s="13">
        <f>C100-C111</f>
        <v>277.03999999999996</v>
      </c>
      <c r="D117" s="13">
        <f>D100-D111</f>
        <v>163.59999999999945</v>
      </c>
      <c r="E117" s="13">
        <f aca="true" t="shared" si="7" ref="E117:K117">E100-E111</f>
        <v>190.64999999999964</v>
      </c>
      <c r="F117" s="13">
        <f t="shared" si="7"/>
        <v>212.55000000000018</v>
      </c>
      <c r="G117" s="13">
        <f t="shared" si="7"/>
        <v>227.89999999999964</v>
      </c>
      <c r="H117" s="13">
        <f t="shared" si="7"/>
        <v>228.3699999999999</v>
      </c>
      <c r="I117" s="13">
        <f t="shared" si="7"/>
        <v>254.17000000000007</v>
      </c>
      <c r="J117" s="13">
        <f t="shared" si="7"/>
        <v>255.28999999999996</v>
      </c>
      <c r="K117" s="13">
        <f t="shared" si="7"/>
        <v>306.35999999999876</v>
      </c>
      <c r="L117" s="1"/>
    </row>
    <row r="118" spans="1:12" s="2" customFormat="1" ht="47.25">
      <c r="A118" s="15" t="s">
        <v>57</v>
      </c>
      <c r="B118" s="9" t="s">
        <v>49</v>
      </c>
      <c r="C118" s="13">
        <v>7929.8</v>
      </c>
      <c r="D118" s="27">
        <v>8716.55</v>
      </c>
      <c r="E118" s="13">
        <v>9399.73</v>
      </c>
      <c r="F118" s="13">
        <v>9926.11</v>
      </c>
      <c r="G118" s="13">
        <v>9963.71</v>
      </c>
      <c r="H118" s="13">
        <v>10481.97</v>
      </c>
      <c r="I118" s="13">
        <v>10561.53</v>
      </c>
      <c r="J118" s="13">
        <v>11068.96</v>
      </c>
      <c r="K118" s="13">
        <v>11195.22</v>
      </c>
      <c r="L118" s="1"/>
    </row>
    <row r="119" spans="1:12" s="2" customFormat="1" ht="31.5">
      <c r="A119" s="15" t="s">
        <v>58</v>
      </c>
      <c r="B119" s="9" t="s">
        <v>7</v>
      </c>
      <c r="C119" s="13">
        <v>99</v>
      </c>
      <c r="D119" s="13">
        <v>104.6</v>
      </c>
      <c r="E119" s="13">
        <v>101</v>
      </c>
      <c r="F119" s="13">
        <v>100.28</v>
      </c>
      <c r="G119" s="13">
        <v>100.66</v>
      </c>
      <c r="H119" s="13">
        <v>100.48</v>
      </c>
      <c r="I119" s="13">
        <v>100.86</v>
      </c>
      <c r="J119" s="13">
        <v>100.48</v>
      </c>
      <c r="K119" s="13">
        <v>100</v>
      </c>
      <c r="L119" s="1"/>
    </row>
    <row r="120" spans="1:12" s="2" customFormat="1" ht="15.75">
      <c r="A120" s="37"/>
      <c r="B120" s="8"/>
      <c r="C120" s="13"/>
      <c r="D120" s="13"/>
      <c r="E120" s="13"/>
      <c r="F120" s="13"/>
      <c r="G120" s="13"/>
      <c r="H120" s="13"/>
      <c r="I120" s="13"/>
      <c r="J120" s="13"/>
      <c r="K120" s="13"/>
      <c r="L120" s="1"/>
    </row>
    <row r="121" spans="1:12" s="2" customFormat="1" ht="15.75">
      <c r="A121" s="15" t="s">
        <v>59</v>
      </c>
      <c r="B121" s="9"/>
      <c r="C121" s="13"/>
      <c r="D121" s="13"/>
      <c r="E121" s="13"/>
      <c r="F121" s="13"/>
      <c r="G121" s="13"/>
      <c r="H121" s="13"/>
      <c r="I121" s="13"/>
      <c r="J121" s="13"/>
      <c r="K121" s="13"/>
      <c r="L121" s="1"/>
    </row>
    <row r="122" spans="1:12" s="2" customFormat="1" ht="15.75">
      <c r="A122" s="15" t="s">
        <v>144</v>
      </c>
      <c r="B122" s="9" t="s">
        <v>64</v>
      </c>
      <c r="C122" s="13">
        <v>26.25</v>
      </c>
      <c r="D122" s="13">
        <f>D123+D128+D130</f>
        <v>26.968</v>
      </c>
      <c r="E122" s="13">
        <f aca="true" t="shared" si="8" ref="E122:K122">E123+E128+E130</f>
        <v>27.25</v>
      </c>
      <c r="F122" s="13">
        <f t="shared" si="8"/>
        <v>27.25</v>
      </c>
      <c r="G122" s="13">
        <f t="shared" si="8"/>
        <v>27.220000000000002</v>
      </c>
      <c r="H122" s="13">
        <f t="shared" si="8"/>
        <v>27.46</v>
      </c>
      <c r="I122" s="13">
        <f t="shared" si="8"/>
        <v>27.499999999999996</v>
      </c>
      <c r="J122" s="13">
        <f t="shared" si="8"/>
        <v>27.410000000000004</v>
      </c>
      <c r="K122" s="13">
        <f t="shared" si="8"/>
        <v>27.5</v>
      </c>
      <c r="L122" s="1"/>
    </row>
    <row r="123" spans="1:12" s="2" customFormat="1" ht="31.5">
      <c r="A123" s="15" t="s">
        <v>145</v>
      </c>
      <c r="B123" s="9" t="s">
        <v>64</v>
      </c>
      <c r="C123" s="13">
        <v>20.99</v>
      </c>
      <c r="D123" s="13">
        <v>22</v>
      </c>
      <c r="E123" s="13">
        <v>22.44</v>
      </c>
      <c r="F123" s="13">
        <v>22.44</v>
      </c>
      <c r="G123" s="13">
        <v>22.59</v>
      </c>
      <c r="H123" s="13">
        <v>22.88</v>
      </c>
      <c r="I123" s="13">
        <v>23.04</v>
      </c>
      <c r="J123" s="13">
        <v>23.1</v>
      </c>
      <c r="K123" s="13">
        <v>23.26</v>
      </c>
      <c r="L123" s="1"/>
    </row>
    <row r="124" spans="1:12" s="2" customFormat="1" ht="15.75">
      <c r="A124" s="15" t="s">
        <v>146</v>
      </c>
      <c r="B124" s="9" t="s">
        <v>51</v>
      </c>
      <c r="C124" s="13"/>
      <c r="D124" s="13"/>
      <c r="E124" s="13"/>
      <c r="F124" s="13"/>
      <c r="G124" s="13"/>
      <c r="H124" s="13"/>
      <c r="I124" s="13"/>
      <c r="J124" s="13"/>
      <c r="K124" s="13"/>
      <c r="L124" s="1"/>
    </row>
    <row r="125" spans="1:12" s="2" customFormat="1" ht="31.5">
      <c r="A125" s="15" t="s">
        <v>147</v>
      </c>
      <c r="B125" s="9" t="s">
        <v>64</v>
      </c>
      <c r="C125" s="13">
        <v>0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"/>
    </row>
    <row r="126" spans="1:12" s="2" customFormat="1" ht="51.75" customHeight="1">
      <c r="A126" s="15" t="s">
        <v>148</v>
      </c>
      <c r="B126" s="9" t="s">
        <v>64</v>
      </c>
      <c r="C126" s="13">
        <v>4.11</v>
      </c>
      <c r="D126" s="13">
        <v>4.19</v>
      </c>
      <c r="E126" s="13">
        <v>4.3</v>
      </c>
      <c r="F126" s="13">
        <v>4.3</v>
      </c>
      <c r="G126" s="13">
        <v>4.38</v>
      </c>
      <c r="H126" s="13">
        <v>4.39</v>
      </c>
      <c r="I126" s="13">
        <v>4.47</v>
      </c>
      <c r="J126" s="13">
        <v>4.49</v>
      </c>
      <c r="K126" s="13">
        <v>4.57</v>
      </c>
      <c r="L126" s="1"/>
    </row>
    <row r="127" spans="1:12" s="2" customFormat="1" ht="31.5">
      <c r="A127" s="15" t="s">
        <v>153</v>
      </c>
      <c r="B127" s="9" t="s">
        <v>64</v>
      </c>
      <c r="C127" s="13">
        <v>13.5</v>
      </c>
      <c r="D127" s="13">
        <v>12.7</v>
      </c>
      <c r="E127" s="13">
        <v>12.3</v>
      </c>
      <c r="F127" s="13">
        <v>12.1</v>
      </c>
      <c r="G127" s="13">
        <v>12.2</v>
      </c>
      <c r="H127" s="13">
        <v>12.1</v>
      </c>
      <c r="I127" s="13">
        <v>12.2</v>
      </c>
      <c r="J127" s="13">
        <v>12</v>
      </c>
      <c r="K127" s="13">
        <v>12.1</v>
      </c>
      <c r="L127" s="1"/>
    </row>
    <row r="128" spans="1:12" s="2" customFormat="1" ht="31.5">
      <c r="A128" s="15" t="s">
        <v>149</v>
      </c>
      <c r="B128" s="9" t="s">
        <v>64</v>
      </c>
      <c r="C128" s="13">
        <v>4.84</v>
      </c>
      <c r="D128" s="13">
        <v>4.63</v>
      </c>
      <c r="E128" s="13">
        <v>4.48</v>
      </c>
      <c r="F128" s="13">
        <v>4.48</v>
      </c>
      <c r="G128" s="13">
        <v>4.28</v>
      </c>
      <c r="H128" s="13">
        <v>4.21</v>
      </c>
      <c r="I128" s="13">
        <v>4.06</v>
      </c>
      <c r="J128" s="13">
        <v>3.94</v>
      </c>
      <c r="K128" s="13">
        <v>3.84</v>
      </c>
      <c r="L128" s="1"/>
    </row>
    <row r="129" spans="1:12" s="2" customFormat="1" ht="15.75">
      <c r="A129" s="15" t="s">
        <v>150</v>
      </c>
      <c r="B129" s="9" t="s">
        <v>10</v>
      </c>
      <c r="C129" s="13">
        <v>1.87</v>
      </c>
      <c r="D129" s="13">
        <v>1.49</v>
      </c>
      <c r="E129" s="13">
        <v>1.5</v>
      </c>
      <c r="F129" s="13">
        <v>1.48</v>
      </c>
      <c r="G129" s="13">
        <v>1.6</v>
      </c>
      <c r="H129" s="13">
        <v>1.65</v>
      </c>
      <c r="I129" s="13">
        <v>1.79</v>
      </c>
      <c r="J129" s="13">
        <v>1.65</v>
      </c>
      <c r="K129" s="13">
        <v>1.79</v>
      </c>
      <c r="L129" s="1"/>
    </row>
    <row r="130" spans="1:12" s="2" customFormat="1" ht="47.25">
      <c r="A130" s="15" t="s">
        <v>151</v>
      </c>
      <c r="B130" s="9" t="s">
        <v>64</v>
      </c>
      <c r="C130" s="13">
        <v>0.415</v>
      </c>
      <c r="D130" s="13">
        <v>0.338</v>
      </c>
      <c r="E130" s="13">
        <v>0.33</v>
      </c>
      <c r="F130" s="13">
        <v>0.33</v>
      </c>
      <c r="G130" s="13">
        <v>0.35</v>
      </c>
      <c r="H130" s="13">
        <v>0.37</v>
      </c>
      <c r="I130" s="13">
        <v>0.4</v>
      </c>
      <c r="J130" s="13">
        <v>0.37</v>
      </c>
      <c r="K130" s="13">
        <v>0.4</v>
      </c>
      <c r="L130" s="1"/>
    </row>
    <row r="131" spans="1:12" s="2" customFormat="1" ht="63">
      <c r="A131" s="15" t="s">
        <v>152</v>
      </c>
      <c r="B131" s="9" t="s">
        <v>60</v>
      </c>
      <c r="C131" s="13">
        <v>0.62</v>
      </c>
      <c r="D131" s="13">
        <v>1.17</v>
      </c>
      <c r="E131" s="13">
        <v>1</v>
      </c>
      <c r="F131" s="13">
        <v>1</v>
      </c>
      <c r="G131" s="13">
        <v>1</v>
      </c>
      <c r="H131" s="13">
        <v>1</v>
      </c>
      <c r="I131" s="13">
        <v>1</v>
      </c>
      <c r="J131" s="13">
        <v>1</v>
      </c>
      <c r="K131" s="13">
        <v>1</v>
      </c>
      <c r="L131" s="1"/>
    </row>
    <row r="132" spans="1:12" s="2" customFormat="1" ht="15.75">
      <c r="A132" s="15" t="s">
        <v>61</v>
      </c>
      <c r="B132" s="9" t="s">
        <v>199</v>
      </c>
      <c r="C132" s="13">
        <v>2496.7</v>
      </c>
      <c r="D132" s="13">
        <v>2719.1</v>
      </c>
      <c r="E132" s="13">
        <v>3020.7</v>
      </c>
      <c r="F132" s="13">
        <v>3371.1</v>
      </c>
      <c r="G132" s="13">
        <v>3470.8</v>
      </c>
      <c r="H132" s="13">
        <v>3741.9</v>
      </c>
      <c r="I132" s="13">
        <v>4008.8</v>
      </c>
      <c r="J132" s="13">
        <v>4149.8</v>
      </c>
      <c r="K132" s="13">
        <v>4630.1</v>
      </c>
      <c r="L132" s="1"/>
    </row>
    <row r="133" spans="1:12" s="2" customFormat="1" ht="15.75">
      <c r="A133" s="15" t="s">
        <v>154</v>
      </c>
      <c r="B133" s="9" t="s">
        <v>199</v>
      </c>
      <c r="C133" s="13">
        <v>41.43</v>
      </c>
      <c r="D133" s="13">
        <v>21.7528</v>
      </c>
      <c r="E133" s="13">
        <v>24.165599999999998</v>
      </c>
      <c r="F133" s="13">
        <v>26.968799999999998</v>
      </c>
      <c r="G133" s="13">
        <v>27.7664</v>
      </c>
      <c r="H133" s="13">
        <v>29.935200000000002</v>
      </c>
      <c r="I133" s="13">
        <v>32.0704</v>
      </c>
      <c r="J133" s="13">
        <v>33.1984</v>
      </c>
      <c r="K133" s="13">
        <v>37.040800000000004</v>
      </c>
      <c r="L133" s="1"/>
    </row>
    <row r="134" spans="1:12" s="2" customFormat="1" ht="15.75">
      <c r="A134" s="15"/>
      <c r="B134" s="9"/>
      <c r="C134" s="13"/>
      <c r="D134" s="13"/>
      <c r="E134" s="13"/>
      <c r="F134" s="13"/>
      <c r="G134" s="13"/>
      <c r="H134" s="13"/>
      <c r="I134" s="13"/>
      <c r="J134" s="13"/>
      <c r="K134" s="13"/>
      <c r="L134" s="1"/>
    </row>
    <row r="135" spans="1:12" s="2" customFormat="1" ht="15.75">
      <c r="A135" s="15" t="s">
        <v>62</v>
      </c>
      <c r="B135" s="9"/>
      <c r="C135" s="13"/>
      <c r="D135" s="13"/>
      <c r="E135" s="13"/>
      <c r="F135" s="13"/>
      <c r="G135" s="13"/>
      <c r="H135" s="13"/>
      <c r="I135" s="13"/>
      <c r="J135" s="13"/>
      <c r="K135" s="13"/>
      <c r="L135" s="1"/>
    </row>
    <row r="136" spans="1:12" s="2" customFormat="1" ht="31.5">
      <c r="A136" s="15" t="s">
        <v>63</v>
      </c>
      <c r="B136" s="9" t="s">
        <v>64</v>
      </c>
      <c r="C136" s="13">
        <v>2251</v>
      </c>
      <c r="D136" s="13">
        <v>2324</v>
      </c>
      <c r="E136" s="13">
        <v>2331</v>
      </c>
      <c r="F136" s="13">
        <v>2331</v>
      </c>
      <c r="G136" s="13">
        <v>2426</v>
      </c>
      <c r="H136" s="13">
        <v>2331</v>
      </c>
      <c r="I136" s="13">
        <v>2806</v>
      </c>
      <c r="J136" s="13">
        <v>2331</v>
      </c>
      <c r="K136" s="13">
        <v>2831</v>
      </c>
      <c r="L136" s="1"/>
    </row>
    <row r="137" spans="1:12" s="2" customFormat="1" ht="15.75">
      <c r="A137" s="15" t="s">
        <v>65</v>
      </c>
      <c r="B137" s="9"/>
      <c r="C137" s="13"/>
      <c r="D137" s="13"/>
      <c r="E137" s="13"/>
      <c r="F137" s="13"/>
      <c r="G137" s="13"/>
      <c r="H137" s="13"/>
      <c r="I137" s="13"/>
      <c r="J137" s="13"/>
      <c r="K137" s="13"/>
      <c r="L137" s="1"/>
    </row>
    <row r="138" spans="1:12" s="2" customFormat="1" ht="15.75">
      <c r="A138" s="15" t="s">
        <v>66</v>
      </c>
      <c r="B138" s="9" t="s">
        <v>60</v>
      </c>
      <c r="C138" s="13">
        <v>3884</v>
      </c>
      <c r="D138" s="13">
        <v>4283</v>
      </c>
      <c r="E138" s="13">
        <v>4291</v>
      </c>
      <c r="F138" s="13">
        <v>4466</v>
      </c>
      <c r="G138" s="13">
        <v>4730</v>
      </c>
      <c r="H138" s="13">
        <v>4616</v>
      </c>
      <c r="I138" s="13">
        <v>4762</v>
      </c>
      <c r="J138" s="13">
        <v>4766</v>
      </c>
      <c r="K138" s="13">
        <v>4844</v>
      </c>
      <c r="L138" s="1"/>
    </row>
    <row r="139" spans="1:12" s="2" customFormat="1" ht="31.5">
      <c r="A139" s="15" t="s">
        <v>180</v>
      </c>
      <c r="B139" s="9" t="s">
        <v>64</v>
      </c>
      <c r="C139" s="13">
        <v>0.21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"/>
    </row>
    <row r="140" spans="1:12" s="2" customFormat="1" ht="15.75">
      <c r="A140" s="15" t="s">
        <v>67</v>
      </c>
      <c r="B140" s="9" t="s">
        <v>64</v>
      </c>
      <c r="C140" s="13">
        <v>0.36</v>
      </c>
      <c r="D140" s="13">
        <v>0.58</v>
      </c>
      <c r="E140" s="13">
        <v>0.51</v>
      </c>
      <c r="F140" s="13">
        <v>0.5</v>
      </c>
      <c r="G140" s="13">
        <v>0.52</v>
      </c>
      <c r="H140" s="13">
        <v>0.53</v>
      </c>
      <c r="I140" s="13">
        <v>0.55</v>
      </c>
      <c r="J140" s="13">
        <v>0.55</v>
      </c>
      <c r="K140" s="13">
        <v>0.57</v>
      </c>
      <c r="L140" s="1"/>
    </row>
    <row r="141" spans="1:12" s="2" customFormat="1" ht="15.75">
      <c r="A141" s="15" t="s">
        <v>68</v>
      </c>
      <c r="B141" s="9" t="s">
        <v>64</v>
      </c>
      <c r="C141" s="13">
        <v>0</v>
      </c>
      <c r="D141" s="13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"/>
    </row>
    <row r="142" spans="1:12" s="2" customFormat="1" ht="15.75">
      <c r="A142" s="15" t="s">
        <v>69</v>
      </c>
      <c r="B142" s="9" t="s">
        <v>51</v>
      </c>
      <c r="C142" s="13"/>
      <c r="D142" s="13"/>
      <c r="E142" s="13"/>
      <c r="F142" s="13"/>
      <c r="G142" s="13"/>
      <c r="H142" s="13"/>
      <c r="I142" s="13"/>
      <c r="J142" s="13"/>
      <c r="K142" s="13"/>
      <c r="L142" s="1"/>
    </row>
    <row r="143" spans="1:12" s="2" customFormat="1" ht="15.75">
      <c r="A143" s="15" t="s">
        <v>67</v>
      </c>
      <c r="B143" s="9" t="s">
        <v>60</v>
      </c>
      <c r="C143" s="13">
        <v>76</v>
      </c>
      <c r="D143" s="13">
        <v>92</v>
      </c>
      <c r="E143" s="13">
        <v>125</v>
      </c>
      <c r="F143" s="13">
        <v>112</v>
      </c>
      <c r="G143" s="13">
        <v>115</v>
      </c>
      <c r="H143" s="13">
        <v>121</v>
      </c>
      <c r="I143" s="13">
        <v>125</v>
      </c>
      <c r="J143" s="13">
        <v>150</v>
      </c>
      <c r="K143" s="13">
        <v>155</v>
      </c>
      <c r="L143" s="1"/>
    </row>
    <row r="144" spans="1:12" s="2" customFormat="1" ht="15.75">
      <c r="A144" s="15" t="s">
        <v>68</v>
      </c>
      <c r="B144" s="9" t="s">
        <v>60</v>
      </c>
      <c r="C144" s="13">
        <v>0</v>
      </c>
      <c r="D144" s="13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"/>
    </row>
    <row r="145" spans="1:12" s="2" customFormat="1" ht="63">
      <c r="A145" s="15" t="s">
        <v>70</v>
      </c>
      <c r="B145" s="9" t="s">
        <v>71</v>
      </c>
      <c r="C145" s="13">
        <v>69</v>
      </c>
      <c r="D145" s="13">
        <v>67</v>
      </c>
      <c r="E145" s="13">
        <v>67</v>
      </c>
      <c r="F145" s="13">
        <v>65</v>
      </c>
      <c r="G145" s="13">
        <v>60</v>
      </c>
      <c r="H145" s="13">
        <v>62</v>
      </c>
      <c r="I145" s="13">
        <v>61</v>
      </c>
      <c r="J145" s="13">
        <v>60</v>
      </c>
      <c r="K145" s="13">
        <v>60</v>
      </c>
      <c r="L145" s="1"/>
    </row>
    <row r="146" spans="1:12" s="2" customFormat="1" ht="15.75">
      <c r="A146" s="15" t="s">
        <v>72</v>
      </c>
      <c r="B146" s="9" t="s">
        <v>71</v>
      </c>
      <c r="C146" s="13">
        <v>69</v>
      </c>
      <c r="D146" s="13">
        <v>67</v>
      </c>
      <c r="E146" s="13">
        <v>67</v>
      </c>
      <c r="F146" s="13">
        <v>65</v>
      </c>
      <c r="G146" s="13">
        <v>60</v>
      </c>
      <c r="H146" s="13">
        <v>62</v>
      </c>
      <c r="I146" s="13">
        <v>61</v>
      </c>
      <c r="J146" s="13">
        <v>60</v>
      </c>
      <c r="K146" s="13">
        <v>60</v>
      </c>
      <c r="L146" s="1"/>
    </row>
    <row r="147" spans="1:12" s="2" customFormat="1" ht="15.75">
      <c r="A147" s="15" t="s">
        <v>73</v>
      </c>
      <c r="B147" s="9" t="s">
        <v>71</v>
      </c>
      <c r="C147" s="13">
        <v>0</v>
      </c>
      <c r="D147" s="13">
        <v>0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"/>
    </row>
    <row r="148" spans="1:12" s="2" customFormat="1" ht="47.25">
      <c r="A148" s="15" t="s">
        <v>171</v>
      </c>
      <c r="B148" s="9" t="s">
        <v>74</v>
      </c>
      <c r="C148" s="13">
        <v>877.4</v>
      </c>
      <c r="D148" s="13">
        <f aca="true" t="shared" si="9" ref="D148:K148">D149/(D7)</f>
        <v>891.1244019138757</v>
      </c>
      <c r="E148" s="13">
        <f t="shared" si="9"/>
        <v>900.726392251816</v>
      </c>
      <c r="F148" s="13">
        <f t="shared" si="9"/>
        <v>908.8019559902201</v>
      </c>
      <c r="G148" s="13">
        <f t="shared" si="9"/>
        <v>906.5853658536586</v>
      </c>
      <c r="H148" s="13">
        <f t="shared" si="9"/>
        <v>917.283950617284</v>
      </c>
      <c r="I148" s="13">
        <f t="shared" si="9"/>
        <v>915.0246305418719</v>
      </c>
      <c r="J148" s="13">
        <f t="shared" si="9"/>
        <v>928</v>
      </c>
      <c r="K148" s="13">
        <f t="shared" si="9"/>
        <v>923.3830845771143</v>
      </c>
      <c r="L148" s="1"/>
    </row>
    <row r="149" spans="1:12" s="2" customFormat="1" ht="15.75">
      <c r="A149" s="15"/>
      <c r="B149" s="9" t="s">
        <v>178</v>
      </c>
      <c r="C149" s="13"/>
      <c r="D149" s="13">
        <v>37249</v>
      </c>
      <c r="E149" s="13">
        <v>37200</v>
      </c>
      <c r="F149" s="13">
        <v>37170</v>
      </c>
      <c r="G149" s="13">
        <v>37170</v>
      </c>
      <c r="H149" s="13">
        <v>37150</v>
      </c>
      <c r="I149" s="13">
        <v>37150</v>
      </c>
      <c r="J149" s="13">
        <v>37120</v>
      </c>
      <c r="K149" s="13">
        <v>37120</v>
      </c>
      <c r="L149" s="1"/>
    </row>
    <row r="150" spans="1:12" s="2" customFormat="1" ht="15.75">
      <c r="A150" s="15" t="s">
        <v>75</v>
      </c>
      <c r="B150" s="9"/>
      <c r="C150" s="13"/>
      <c r="D150" s="13"/>
      <c r="E150" s="13"/>
      <c r="F150" s="13"/>
      <c r="G150" s="13"/>
      <c r="H150" s="13"/>
      <c r="I150" s="13"/>
      <c r="J150" s="13"/>
      <c r="K150" s="13"/>
      <c r="L150" s="1"/>
    </row>
    <row r="151" spans="1:12" s="2" customFormat="1" ht="31.5">
      <c r="A151" s="15" t="s">
        <v>76</v>
      </c>
      <c r="B151" s="9" t="s">
        <v>77</v>
      </c>
      <c r="C151" s="13">
        <v>67</v>
      </c>
      <c r="D151" s="13">
        <f aca="true" t="shared" si="10" ref="D151:K151">D152/(D7/10)</f>
        <v>71.29186602870814</v>
      </c>
      <c r="E151" s="13">
        <f t="shared" si="10"/>
        <v>69.24939467312349</v>
      </c>
      <c r="F151" s="13">
        <f t="shared" si="10"/>
        <v>69.68215158924205</v>
      </c>
      <c r="G151" s="13">
        <f t="shared" si="10"/>
        <v>69.51219512195122</v>
      </c>
      <c r="H151" s="13">
        <f t="shared" si="10"/>
        <v>70.12345679012346</v>
      </c>
      <c r="I151" s="13">
        <f t="shared" si="10"/>
        <v>69.95073891625614</v>
      </c>
      <c r="J151" s="13">
        <f t="shared" si="10"/>
        <v>70.75</v>
      </c>
      <c r="K151" s="13">
        <f t="shared" si="10"/>
        <v>70.39800995024875</v>
      </c>
      <c r="L151" s="1"/>
    </row>
    <row r="152" spans="1:12" s="2" customFormat="1" ht="15.75">
      <c r="A152" s="15"/>
      <c r="B152" s="9" t="s">
        <v>176</v>
      </c>
      <c r="C152" s="13">
        <v>319</v>
      </c>
      <c r="D152" s="13">
        <v>298</v>
      </c>
      <c r="E152" s="13">
        <v>286</v>
      </c>
      <c r="F152" s="13">
        <v>285</v>
      </c>
      <c r="G152" s="13">
        <v>285</v>
      </c>
      <c r="H152" s="13">
        <v>284</v>
      </c>
      <c r="I152" s="13">
        <v>284</v>
      </c>
      <c r="J152" s="13">
        <v>283</v>
      </c>
      <c r="K152" s="13">
        <v>283</v>
      </c>
      <c r="L152" s="1"/>
    </row>
    <row r="153" spans="1:12" s="2" customFormat="1" ht="47.25">
      <c r="A153" s="15" t="s">
        <v>78</v>
      </c>
      <c r="B153" s="9" t="s">
        <v>79</v>
      </c>
      <c r="C153" s="13">
        <v>383.02</v>
      </c>
      <c r="D153" s="13">
        <f aca="true" t="shared" si="11" ref="D153:K153">D154/(D7/10)</f>
        <v>361.9617224880383</v>
      </c>
      <c r="E153" s="13">
        <f t="shared" si="11"/>
        <v>363.19612590799034</v>
      </c>
      <c r="F153" s="13">
        <f t="shared" si="11"/>
        <v>361.8581907090465</v>
      </c>
      <c r="G153" s="13">
        <f t="shared" si="11"/>
        <v>360.9756097560976</v>
      </c>
      <c r="H153" s="13">
        <f t="shared" si="11"/>
        <v>360.4938271604938</v>
      </c>
      <c r="I153" s="13">
        <f t="shared" si="11"/>
        <v>359.6059113300492</v>
      </c>
      <c r="J153" s="13">
        <f t="shared" si="11"/>
        <v>360</v>
      </c>
      <c r="K153" s="13">
        <f t="shared" si="11"/>
        <v>358.20895522388054</v>
      </c>
      <c r="L153" s="3"/>
    </row>
    <row r="154" spans="1:12" s="2" customFormat="1" ht="31.5">
      <c r="A154" s="15"/>
      <c r="B154" s="9" t="s">
        <v>177</v>
      </c>
      <c r="C154" s="13">
        <v>1521</v>
      </c>
      <c r="D154" s="13">
        <v>1513</v>
      </c>
      <c r="E154" s="13">
        <v>1500</v>
      </c>
      <c r="F154" s="13">
        <v>1480</v>
      </c>
      <c r="G154" s="13">
        <v>1480</v>
      </c>
      <c r="H154" s="13">
        <v>1460</v>
      </c>
      <c r="I154" s="13">
        <v>1460</v>
      </c>
      <c r="J154" s="13">
        <v>1440</v>
      </c>
      <c r="K154" s="13">
        <v>1440</v>
      </c>
      <c r="L154" s="3"/>
    </row>
    <row r="155" spans="1:12" s="2" customFormat="1" ht="31.5">
      <c r="A155" s="15" t="s">
        <v>80</v>
      </c>
      <c r="B155" s="9" t="s">
        <v>81</v>
      </c>
      <c r="C155" s="13">
        <v>23.8</v>
      </c>
      <c r="D155" s="13">
        <f aca="true" t="shared" si="12" ref="D155:K155">D156/(D7/10)</f>
        <v>25.35885167464115</v>
      </c>
      <c r="E155" s="13">
        <f t="shared" si="12"/>
        <v>25.423728813559322</v>
      </c>
      <c r="F155" s="13">
        <f t="shared" si="12"/>
        <v>25.916870415647924</v>
      </c>
      <c r="G155" s="13">
        <f t="shared" si="12"/>
        <v>25.853658536585368</v>
      </c>
      <c r="H155" s="13">
        <f t="shared" si="12"/>
        <v>26.666666666666668</v>
      </c>
      <c r="I155" s="13">
        <f t="shared" si="12"/>
        <v>26.600985221674872</v>
      </c>
      <c r="J155" s="13">
        <f t="shared" si="12"/>
        <v>27.5</v>
      </c>
      <c r="K155" s="13">
        <f t="shared" si="12"/>
        <v>27.363184079601986</v>
      </c>
      <c r="L155" s="3"/>
    </row>
    <row r="156" spans="1:12" s="2" customFormat="1" ht="15.75">
      <c r="A156" s="15"/>
      <c r="B156" s="9" t="s">
        <v>60</v>
      </c>
      <c r="C156" s="13">
        <v>101</v>
      </c>
      <c r="D156" s="13">
        <v>106</v>
      </c>
      <c r="E156" s="13">
        <v>105</v>
      </c>
      <c r="F156" s="13">
        <v>106</v>
      </c>
      <c r="G156" s="13">
        <v>106</v>
      </c>
      <c r="H156" s="13">
        <v>108</v>
      </c>
      <c r="I156" s="13">
        <v>108</v>
      </c>
      <c r="J156" s="13">
        <v>110</v>
      </c>
      <c r="K156" s="13">
        <v>110</v>
      </c>
      <c r="L156" s="3"/>
    </row>
    <row r="157" spans="1:12" s="2" customFormat="1" ht="31.5">
      <c r="A157" s="15" t="s">
        <v>82</v>
      </c>
      <c r="B157" s="9" t="s">
        <v>164</v>
      </c>
      <c r="C157" s="13">
        <f aca="true" t="shared" si="13" ref="C157:K157">C158/(C7/10)</f>
        <v>0.9416195856873825</v>
      </c>
      <c r="D157" s="13">
        <f t="shared" si="13"/>
        <v>0.9569377990430623</v>
      </c>
      <c r="E157" s="13">
        <f t="shared" si="13"/>
        <v>0.9685230024213075</v>
      </c>
      <c r="F157" s="13">
        <f t="shared" si="13"/>
        <v>0.9779951100244499</v>
      </c>
      <c r="G157" s="13">
        <f t="shared" si="13"/>
        <v>0.9756097560975611</v>
      </c>
      <c r="H157" s="13">
        <f t="shared" si="13"/>
        <v>0.9876543209876544</v>
      </c>
      <c r="I157" s="13">
        <f t="shared" si="13"/>
        <v>0.9852216748768472</v>
      </c>
      <c r="J157" s="13">
        <f t="shared" si="13"/>
        <v>1</v>
      </c>
      <c r="K157" s="13">
        <f t="shared" si="13"/>
        <v>0.9950248756218905</v>
      </c>
      <c r="L157" s="3"/>
    </row>
    <row r="158" spans="1:12" s="2" customFormat="1" ht="15.75">
      <c r="A158" s="15"/>
      <c r="B158" s="9" t="s">
        <v>179</v>
      </c>
      <c r="C158" s="13">
        <v>4</v>
      </c>
      <c r="D158" s="13">
        <v>4</v>
      </c>
      <c r="E158" s="13">
        <v>4</v>
      </c>
      <c r="F158" s="13">
        <v>4</v>
      </c>
      <c r="G158" s="13">
        <v>4</v>
      </c>
      <c r="H158" s="13">
        <v>4</v>
      </c>
      <c r="I158" s="13">
        <v>4</v>
      </c>
      <c r="J158" s="13">
        <v>4</v>
      </c>
      <c r="K158" s="13">
        <v>4</v>
      </c>
      <c r="L158" s="3"/>
    </row>
    <row r="159" spans="1:12" s="2" customFormat="1" ht="31.5">
      <c r="A159" s="15" t="s">
        <v>83</v>
      </c>
      <c r="B159" s="9" t="s">
        <v>164</v>
      </c>
      <c r="C159" s="13">
        <f aca="true" t="shared" si="14" ref="C159:K159">C160/(C7/10)</f>
        <v>0.47080979284369123</v>
      </c>
      <c r="D159" s="13">
        <f t="shared" si="14"/>
        <v>1.4354066985645935</v>
      </c>
      <c r="E159" s="13">
        <f t="shared" si="14"/>
        <v>1.4527845036319613</v>
      </c>
      <c r="F159" s="13">
        <f t="shared" si="14"/>
        <v>1.466992665036675</v>
      </c>
      <c r="G159" s="13">
        <f t="shared" si="14"/>
        <v>1.4634146341463417</v>
      </c>
      <c r="H159" s="13">
        <f t="shared" si="14"/>
        <v>1.4814814814814816</v>
      </c>
      <c r="I159" s="13">
        <f t="shared" si="14"/>
        <v>1.4778325123152707</v>
      </c>
      <c r="J159" s="13">
        <f t="shared" si="14"/>
        <v>1.5</v>
      </c>
      <c r="K159" s="13">
        <f t="shared" si="14"/>
        <v>1.4925373134328357</v>
      </c>
      <c r="L159" s="3"/>
    </row>
    <row r="160" spans="1:12" s="2" customFormat="1" ht="15.75">
      <c r="A160" s="15"/>
      <c r="B160" s="9"/>
      <c r="C160" s="13">
        <v>2</v>
      </c>
      <c r="D160" s="13">
        <v>6</v>
      </c>
      <c r="E160" s="13">
        <v>6</v>
      </c>
      <c r="F160" s="13">
        <v>6</v>
      </c>
      <c r="G160" s="13">
        <v>6</v>
      </c>
      <c r="H160" s="13">
        <v>6</v>
      </c>
      <c r="I160" s="13">
        <v>6</v>
      </c>
      <c r="J160" s="13">
        <v>6</v>
      </c>
      <c r="K160" s="13">
        <v>6</v>
      </c>
      <c r="L160" s="3"/>
    </row>
    <row r="161" spans="1:12" s="2" customFormat="1" ht="63">
      <c r="A161" s="15" t="s">
        <v>84</v>
      </c>
      <c r="B161" s="9" t="s">
        <v>85</v>
      </c>
      <c r="C161" s="13">
        <v>623</v>
      </c>
      <c r="D161" s="13">
        <v>692</v>
      </c>
      <c r="E161" s="13">
        <v>583</v>
      </c>
      <c r="F161" s="13">
        <v>583</v>
      </c>
      <c r="G161" s="13">
        <v>606</v>
      </c>
      <c r="H161" s="13">
        <v>605</v>
      </c>
      <c r="I161" s="13">
        <v>638</v>
      </c>
      <c r="J161" s="13">
        <v>636</v>
      </c>
      <c r="K161" s="13">
        <v>681</v>
      </c>
      <c r="L161" s="3"/>
    </row>
    <row r="162" spans="1:12" s="2" customFormat="1" ht="31.5">
      <c r="A162" s="15" t="s">
        <v>86</v>
      </c>
      <c r="B162" s="9" t="s">
        <v>211</v>
      </c>
      <c r="C162" s="13">
        <v>14.55</v>
      </c>
      <c r="D162" s="13">
        <v>9.23</v>
      </c>
      <c r="E162" s="13">
        <v>8.6</v>
      </c>
      <c r="F162" s="13">
        <v>17.6</v>
      </c>
      <c r="G162" s="13">
        <v>17.9</v>
      </c>
      <c r="H162" s="13">
        <v>20.6</v>
      </c>
      <c r="I162" s="13">
        <v>21</v>
      </c>
      <c r="J162" s="13">
        <v>20.6</v>
      </c>
      <c r="K162" s="13">
        <v>21</v>
      </c>
      <c r="L162" s="3"/>
    </row>
    <row r="163" spans="1:12" s="2" customFormat="1" ht="15.75">
      <c r="A163" s="15" t="s">
        <v>87</v>
      </c>
      <c r="B163" s="9"/>
      <c r="C163" s="13"/>
      <c r="D163" s="13"/>
      <c r="E163" s="13"/>
      <c r="F163" s="13"/>
      <c r="G163" s="13"/>
      <c r="H163" s="13"/>
      <c r="I163" s="13"/>
      <c r="J163" s="13"/>
      <c r="K163" s="13"/>
      <c r="L163" s="3"/>
    </row>
    <row r="164" spans="1:12" s="2" customFormat="1" ht="31.5">
      <c r="A164" s="15" t="s">
        <v>132</v>
      </c>
      <c r="B164" s="9" t="s">
        <v>211</v>
      </c>
      <c r="C164" s="13">
        <v>0</v>
      </c>
      <c r="D164" s="13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3"/>
    </row>
    <row r="165" spans="1:12" s="2" customFormat="1" ht="47.25">
      <c r="A165" s="15" t="s">
        <v>88</v>
      </c>
      <c r="B165" s="9" t="s">
        <v>211</v>
      </c>
      <c r="C165" s="13">
        <v>7.62</v>
      </c>
      <c r="D165" s="13">
        <v>7</v>
      </c>
      <c r="E165" s="13">
        <v>7.5</v>
      </c>
      <c r="F165" s="13">
        <v>7.5</v>
      </c>
      <c r="G165" s="13">
        <v>7.5</v>
      </c>
      <c r="H165" s="13">
        <v>7.6</v>
      </c>
      <c r="I165" s="13">
        <v>7.6</v>
      </c>
      <c r="J165" s="13">
        <v>7.6</v>
      </c>
      <c r="K165" s="13">
        <v>7.6</v>
      </c>
      <c r="L165" s="1"/>
    </row>
    <row r="166" spans="1:12" s="2" customFormat="1" ht="31.5">
      <c r="A166" s="15" t="s">
        <v>162</v>
      </c>
      <c r="B166" s="9"/>
      <c r="C166" s="13"/>
      <c r="D166" s="13"/>
      <c r="E166" s="13"/>
      <c r="F166" s="13"/>
      <c r="G166" s="13"/>
      <c r="H166" s="13"/>
      <c r="I166" s="13"/>
      <c r="J166" s="13"/>
      <c r="K166" s="13"/>
      <c r="L166" s="1"/>
    </row>
    <row r="167" spans="1:11" ht="47.25">
      <c r="A167" s="15" t="s">
        <v>159</v>
      </c>
      <c r="B167" s="9" t="s">
        <v>199</v>
      </c>
      <c r="C167" s="28">
        <v>322.57</v>
      </c>
      <c r="D167" s="28">
        <v>332.2</v>
      </c>
      <c r="E167" s="28">
        <v>370.71</v>
      </c>
      <c r="F167" s="28">
        <v>394.74</v>
      </c>
      <c r="G167" s="28">
        <v>407.41</v>
      </c>
      <c r="H167" s="28">
        <v>419.7</v>
      </c>
      <c r="I167" s="28">
        <v>448.56</v>
      </c>
      <c r="J167" s="28">
        <v>444.76</v>
      </c>
      <c r="K167" s="28">
        <v>489.83</v>
      </c>
    </row>
    <row r="168" spans="1:12" s="2" customFormat="1" ht="47.25">
      <c r="A168" s="15" t="s">
        <v>113</v>
      </c>
      <c r="B168" s="9" t="s">
        <v>114</v>
      </c>
      <c r="C168" s="13">
        <v>37.3</v>
      </c>
      <c r="D168" s="13">
        <v>38.42</v>
      </c>
      <c r="E168" s="13">
        <v>42.87</v>
      </c>
      <c r="F168" s="13">
        <v>45.65</v>
      </c>
      <c r="G168" s="13">
        <v>46.79</v>
      </c>
      <c r="H168" s="13">
        <v>48.24</v>
      </c>
      <c r="I168" s="13">
        <v>51.1</v>
      </c>
      <c r="J168" s="13">
        <v>50.8</v>
      </c>
      <c r="K168" s="13">
        <v>55.34</v>
      </c>
      <c r="L168" s="1"/>
    </row>
    <row r="169" spans="1:12" s="2" customFormat="1" ht="47.25">
      <c r="A169" s="15" t="s">
        <v>115</v>
      </c>
      <c r="B169" s="9" t="s">
        <v>116</v>
      </c>
      <c r="C169" s="13">
        <v>0</v>
      </c>
      <c r="D169" s="13">
        <v>0.99</v>
      </c>
      <c r="E169" s="13">
        <v>0</v>
      </c>
      <c r="F169" s="13">
        <v>1.04</v>
      </c>
      <c r="G169" s="13">
        <v>7.68</v>
      </c>
      <c r="H169" s="13">
        <v>1.16</v>
      </c>
      <c r="I169" s="13">
        <v>7.14</v>
      </c>
      <c r="J169" s="13">
        <v>1.29</v>
      </c>
      <c r="K169" s="13">
        <v>6.38</v>
      </c>
      <c r="L169" s="1"/>
    </row>
    <row r="170" spans="1:12" s="2" customFormat="1" ht="47.25">
      <c r="A170" s="15" t="s">
        <v>117</v>
      </c>
      <c r="B170" s="9" t="s">
        <v>118</v>
      </c>
      <c r="C170" s="13">
        <v>720.57</v>
      </c>
      <c r="D170" s="13">
        <v>720.57</v>
      </c>
      <c r="E170" s="13">
        <v>720.57</v>
      </c>
      <c r="F170" s="13">
        <v>720.57</v>
      </c>
      <c r="G170" s="13">
        <v>725.57</v>
      </c>
      <c r="H170" s="13">
        <v>725.07</v>
      </c>
      <c r="I170" s="13">
        <v>731.57</v>
      </c>
      <c r="J170" s="13">
        <v>729.57</v>
      </c>
      <c r="K170" s="13">
        <v>737.57</v>
      </c>
      <c r="L170" s="1"/>
    </row>
    <row r="171" spans="1:12" s="2" customFormat="1" ht="31.5">
      <c r="A171" s="15" t="s">
        <v>89</v>
      </c>
      <c r="B171" s="9" t="s">
        <v>212</v>
      </c>
      <c r="C171" s="13">
        <v>23.52</v>
      </c>
      <c r="D171" s="13">
        <v>23.61</v>
      </c>
      <c r="E171" s="13">
        <v>20.04</v>
      </c>
      <c r="F171" s="13">
        <v>20.93</v>
      </c>
      <c r="G171" s="13">
        <v>20.73</v>
      </c>
      <c r="H171" s="13">
        <v>21.44</v>
      </c>
      <c r="I171" s="13">
        <v>21.26</v>
      </c>
      <c r="J171" s="13">
        <v>22.01</v>
      </c>
      <c r="K171" s="13">
        <v>21.87</v>
      </c>
      <c r="L171" s="1"/>
    </row>
    <row r="172" spans="1:12" s="2" customFormat="1" ht="31.5">
      <c r="A172" s="15" t="s">
        <v>160</v>
      </c>
      <c r="B172" s="9" t="s">
        <v>119</v>
      </c>
      <c r="C172" s="13">
        <v>100</v>
      </c>
      <c r="D172" s="13">
        <v>100</v>
      </c>
      <c r="E172" s="13">
        <v>100</v>
      </c>
      <c r="F172" s="13">
        <v>100</v>
      </c>
      <c r="G172" s="13">
        <v>100</v>
      </c>
      <c r="H172" s="13">
        <v>100</v>
      </c>
      <c r="I172" s="13">
        <v>100</v>
      </c>
      <c r="J172" s="13">
        <v>100</v>
      </c>
      <c r="K172" s="13">
        <v>100</v>
      </c>
      <c r="L172" s="1"/>
    </row>
    <row r="173" spans="1:12" s="2" customFormat="1" ht="15.75">
      <c r="A173" s="34" t="s">
        <v>120</v>
      </c>
      <c r="B173" s="9"/>
      <c r="C173" s="13"/>
      <c r="D173" s="13"/>
      <c r="E173" s="13"/>
      <c r="F173" s="13"/>
      <c r="G173" s="13"/>
      <c r="H173" s="13"/>
      <c r="I173" s="13"/>
      <c r="J173" s="13"/>
      <c r="K173" s="13"/>
      <c r="L173" s="1"/>
    </row>
    <row r="174" spans="1:12" s="2" customFormat="1" ht="31.5">
      <c r="A174" s="34" t="s">
        <v>121</v>
      </c>
      <c r="B174" s="9" t="s">
        <v>119</v>
      </c>
      <c r="C174" s="13">
        <v>100</v>
      </c>
      <c r="D174" s="13">
        <v>100</v>
      </c>
      <c r="E174" s="13">
        <v>100</v>
      </c>
      <c r="F174" s="13">
        <v>100</v>
      </c>
      <c r="G174" s="13">
        <v>100</v>
      </c>
      <c r="H174" s="13">
        <v>100</v>
      </c>
      <c r="I174" s="13">
        <v>100</v>
      </c>
      <c r="J174" s="13">
        <v>100</v>
      </c>
      <c r="K174" s="13">
        <v>100</v>
      </c>
      <c r="L174" s="1"/>
    </row>
    <row r="175" spans="1:12" s="2" customFormat="1" ht="31.5">
      <c r="A175" s="34" t="s">
        <v>122</v>
      </c>
      <c r="B175" s="9" t="s">
        <v>119</v>
      </c>
      <c r="C175" s="13">
        <v>100</v>
      </c>
      <c r="D175" s="13">
        <v>100</v>
      </c>
      <c r="E175" s="13">
        <v>100</v>
      </c>
      <c r="F175" s="13">
        <v>100</v>
      </c>
      <c r="G175" s="13">
        <v>100</v>
      </c>
      <c r="H175" s="13">
        <v>100</v>
      </c>
      <c r="I175" s="13">
        <v>100</v>
      </c>
      <c r="J175" s="13">
        <v>100</v>
      </c>
      <c r="K175" s="13">
        <v>100</v>
      </c>
      <c r="L175" s="1"/>
    </row>
    <row r="176" spans="1:12" s="2" customFormat="1" ht="31.5">
      <c r="A176" s="15" t="s">
        <v>123</v>
      </c>
      <c r="B176" s="9" t="s">
        <v>199</v>
      </c>
      <c r="C176" s="13">
        <v>288.07</v>
      </c>
      <c r="D176" s="13">
        <v>302.5</v>
      </c>
      <c r="E176" s="13">
        <v>331.11</v>
      </c>
      <c r="F176" s="13">
        <v>353.96</v>
      </c>
      <c r="G176" s="13">
        <v>363.89</v>
      </c>
      <c r="H176" s="13">
        <v>378.38</v>
      </c>
      <c r="I176" s="13">
        <v>400.64</v>
      </c>
      <c r="J176" s="13">
        <v>402.97</v>
      </c>
      <c r="K176" s="13">
        <v>437.5</v>
      </c>
      <c r="L176" s="1"/>
    </row>
    <row r="177" spans="1:12" s="2" customFormat="1" ht="47.25">
      <c r="A177" s="15" t="s">
        <v>161</v>
      </c>
      <c r="B177" s="9" t="s">
        <v>199</v>
      </c>
      <c r="C177" s="13">
        <v>25.7</v>
      </c>
      <c r="D177" s="13">
        <v>21.5</v>
      </c>
      <c r="E177" s="13">
        <v>28.5</v>
      </c>
      <c r="F177" s="13">
        <v>28.79</v>
      </c>
      <c r="G177" s="13">
        <v>31.32</v>
      </c>
      <c r="H177" s="13">
        <v>28.5</v>
      </c>
      <c r="I177" s="13">
        <v>34.48</v>
      </c>
      <c r="J177" s="13">
        <v>28.13</v>
      </c>
      <c r="K177" s="13">
        <v>37.66</v>
      </c>
      <c r="L177" s="1"/>
    </row>
    <row r="178" spans="1:12" s="2" customFormat="1" ht="47.25">
      <c r="A178" s="15" t="s">
        <v>124</v>
      </c>
      <c r="B178" s="9" t="s">
        <v>199</v>
      </c>
      <c r="C178" s="13">
        <v>8.8</v>
      </c>
      <c r="D178" s="13">
        <v>8.2</v>
      </c>
      <c r="E178" s="13">
        <v>11.1</v>
      </c>
      <c r="F178" s="13">
        <v>12</v>
      </c>
      <c r="G178" s="13">
        <v>12.2</v>
      </c>
      <c r="H178" s="13">
        <v>12.83</v>
      </c>
      <c r="I178" s="13">
        <v>13.43</v>
      </c>
      <c r="J178" s="13">
        <v>13.66</v>
      </c>
      <c r="K178" s="13">
        <v>14.67</v>
      </c>
      <c r="L178" s="1"/>
    </row>
    <row r="179" spans="1:12" s="2" customFormat="1" ht="31.5">
      <c r="A179" s="36" t="s">
        <v>90</v>
      </c>
      <c r="B179" s="25" t="s">
        <v>163</v>
      </c>
      <c r="C179" s="26">
        <f aca="true" t="shared" si="15" ref="C179:K179">C180/(C7/10)</f>
        <v>181.96798493408664</v>
      </c>
      <c r="D179" s="26">
        <f t="shared" si="15"/>
        <v>139.23444976076556</v>
      </c>
      <c r="E179" s="26">
        <f t="shared" si="15"/>
        <v>140.92009685230025</v>
      </c>
      <c r="F179" s="26">
        <f t="shared" si="15"/>
        <v>142.29828850855745</v>
      </c>
      <c r="G179" s="26">
        <f t="shared" si="15"/>
        <v>141.95121951219514</v>
      </c>
      <c r="H179" s="26">
        <f t="shared" si="15"/>
        <v>143.70370370370372</v>
      </c>
      <c r="I179" s="26">
        <f t="shared" si="15"/>
        <v>143.34975369458127</v>
      </c>
      <c r="J179" s="26">
        <f t="shared" si="15"/>
        <v>145.5</v>
      </c>
      <c r="K179" s="26">
        <f t="shared" si="15"/>
        <v>144.77611940298505</v>
      </c>
      <c r="L179" s="1"/>
    </row>
    <row r="180" spans="1:12" s="2" customFormat="1" ht="15.75">
      <c r="A180" s="15"/>
      <c r="B180" s="9"/>
      <c r="C180" s="13">
        <v>773</v>
      </c>
      <c r="D180" s="13">
        <v>582</v>
      </c>
      <c r="E180" s="13">
        <v>582</v>
      </c>
      <c r="F180" s="13">
        <v>582</v>
      </c>
      <c r="G180" s="13">
        <v>582</v>
      </c>
      <c r="H180" s="13">
        <v>582</v>
      </c>
      <c r="I180" s="13">
        <v>582</v>
      </c>
      <c r="J180" s="13">
        <v>582</v>
      </c>
      <c r="K180" s="13">
        <v>582</v>
      </c>
      <c r="L180" s="3"/>
    </row>
    <row r="181" spans="1:12" s="2" customFormat="1" ht="15.75">
      <c r="A181" s="15" t="s">
        <v>91</v>
      </c>
      <c r="B181" s="9"/>
      <c r="C181" s="13"/>
      <c r="D181" s="13"/>
      <c r="E181" s="13"/>
      <c r="F181" s="13"/>
      <c r="G181" s="13"/>
      <c r="H181" s="13"/>
      <c r="I181" s="13"/>
      <c r="J181" s="13"/>
      <c r="K181" s="13"/>
      <c r="L181" s="3"/>
    </row>
    <row r="182" spans="1:12" s="2" customFormat="1" ht="78.75">
      <c r="A182" s="15" t="s">
        <v>92</v>
      </c>
      <c r="B182" s="9" t="s">
        <v>200</v>
      </c>
      <c r="C182" s="13">
        <v>6.25</v>
      </c>
      <c r="D182" s="13">
        <v>6.8</v>
      </c>
      <c r="E182" s="13">
        <v>7.25</v>
      </c>
      <c r="F182" s="13">
        <v>7.25</v>
      </c>
      <c r="G182" s="13">
        <v>6.9</v>
      </c>
      <c r="H182" s="13">
        <v>11.25</v>
      </c>
      <c r="I182" s="13">
        <v>10.95</v>
      </c>
      <c r="J182" s="13">
        <v>11</v>
      </c>
      <c r="K182" s="13">
        <v>11</v>
      </c>
      <c r="L182" s="3"/>
    </row>
    <row r="183" spans="1:12" s="2" customFormat="1" ht="15.75">
      <c r="A183" s="15" t="s">
        <v>36</v>
      </c>
      <c r="B183" s="9"/>
      <c r="C183" s="13"/>
      <c r="D183" s="13"/>
      <c r="E183" s="13"/>
      <c r="F183" s="13"/>
      <c r="G183" s="13"/>
      <c r="H183" s="13"/>
      <c r="I183" s="13"/>
      <c r="J183" s="13"/>
      <c r="K183" s="13"/>
      <c r="L183" s="3"/>
    </row>
    <row r="184" spans="1:12" s="2" customFormat="1" ht="63">
      <c r="A184" s="15" t="s">
        <v>37</v>
      </c>
      <c r="B184" s="9" t="s">
        <v>200</v>
      </c>
      <c r="C184" s="13">
        <v>0</v>
      </c>
      <c r="D184" s="13">
        <v>0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3"/>
    </row>
    <row r="185" spans="1:12" s="2" customFormat="1" ht="63">
      <c r="A185" s="15" t="s">
        <v>131</v>
      </c>
      <c r="B185" s="9" t="s">
        <v>200</v>
      </c>
      <c r="C185" s="13">
        <v>0</v>
      </c>
      <c r="D185" s="13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3"/>
    </row>
    <row r="186" spans="1:12" s="2" customFormat="1" ht="63">
      <c r="A186" s="15" t="s">
        <v>132</v>
      </c>
      <c r="B186" s="9" t="s">
        <v>200</v>
      </c>
      <c r="C186" s="13">
        <v>0.8</v>
      </c>
      <c r="D186" s="13">
        <v>0.8</v>
      </c>
      <c r="E186" s="13">
        <v>1.25</v>
      </c>
      <c r="F186" s="13">
        <v>1.25</v>
      </c>
      <c r="G186" s="13">
        <v>0.9</v>
      </c>
      <c r="H186" s="13">
        <v>1.25</v>
      </c>
      <c r="I186" s="13">
        <v>0.95</v>
      </c>
      <c r="J186" s="13">
        <v>1</v>
      </c>
      <c r="K186" s="13">
        <v>1</v>
      </c>
      <c r="L186" s="3"/>
    </row>
    <row r="187" spans="1:12" s="2" customFormat="1" ht="63">
      <c r="A187" s="15" t="s">
        <v>93</v>
      </c>
      <c r="B187" s="9" t="s">
        <v>200</v>
      </c>
      <c r="C187" s="13">
        <v>5.45</v>
      </c>
      <c r="D187" s="13">
        <v>6</v>
      </c>
      <c r="E187" s="13">
        <v>6</v>
      </c>
      <c r="F187" s="13">
        <v>6</v>
      </c>
      <c r="G187" s="13">
        <v>6</v>
      </c>
      <c r="H187" s="13">
        <v>10</v>
      </c>
      <c r="I187" s="13">
        <v>10</v>
      </c>
      <c r="J187" s="13">
        <v>10</v>
      </c>
      <c r="K187" s="13">
        <v>10</v>
      </c>
      <c r="L187" s="1"/>
    </row>
    <row r="188" spans="1:12" s="2" customFormat="1" ht="31.5">
      <c r="A188" s="15" t="s">
        <v>94</v>
      </c>
      <c r="B188" s="9" t="s">
        <v>95</v>
      </c>
      <c r="C188" s="13">
        <v>5.51</v>
      </c>
      <c r="D188" s="13">
        <v>5.02</v>
      </c>
      <c r="E188" s="13">
        <v>5.5</v>
      </c>
      <c r="F188" s="13">
        <v>5.5</v>
      </c>
      <c r="G188" s="13">
        <v>5.5</v>
      </c>
      <c r="H188" s="13">
        <v>5.5</v>
      </c>
      <c r="I188" s="13">
        <v>5.5</v>
      </c>
      <c r="J188" s="13">
        <v>5.5</v>
      </c>
      <c r="K188" s="13">
        <v>5.5</v>
      </c>
      <c r="L188" s="1"/>
    </row>
    <row r="189" spans="1:12" s="2" customFormat="1" ht="31.5">
      <c r="A189" s="15"/>
      <c r="B189" s="9" t="s">
        <v>7</v>
      </c>
      <c r="C189" s="13">
        <v>96.4</v>
      </c>
      <c r="D189" s="13">
        <v>91.1</v>
      </c>
      <c r="E189" s="13">
        <v>109.6</v>
      </c>
      <c r="F189" s="13">
        <v>100</v>
      </c>
      <c r="G189" s="13">
        <v>100</v>
      </c>
      <c r="H189" s="13">
        <v>100</v>
      </c>
      <c r="I189" s="13">
        <v>100</v>
      </c>
      <c r="J189" s="13">
        <v>100</v>
      </c>
      <c r="K189" s="13">
        <v>100</v>
      </c>
      <c r="L189" s="1"/>
    </row>
    <row r="190" spans="1:12" s="2" customFormat="1" ht="47.25">
      <c r="A190" s="15" t="s">
        <v>96</v>
      </c>
      <c r="B190" s="9" t="s">
        <v>97</v>
      </c>
      <c r="C190" s="13">
        <v>1.53</v>
      </c>
      <c r="D190" s="13">
        <v>1.53</v>
      </c>
      <c r="E190" s="13">
        <v>1.6</v>
      </c>
      <c r="F190" s="13">
        <v>1.56</v>
      </c>
      <c r="G190" s="13">
        <v>1.56</v>
      </c>
      <c r="H190" s="13">
        <v>1.56</v>
      </c>
      <c r="I190" s="13">
        <v>1.56</v>
      </c>
      <c r="J190" s="13">
        <v>1.56</v>
      </c>
      <c r="K190" s="13">
        <v>1.56</v>
      </c>
      <c r="L190" s="1"/>
    </row>
    <row r="191" spans="1:12" s="2" customFormat="1" ht="31.5">
      <c r="A191" s="15"/>
      <c r="B191" s="9" t="s">
        <v>7</v>
      </c>
      <c r="C191" s="13">
        <v>96</v>
      </c>
      <c r="D191" s="13">
        <v>104</v>
      </c>
      <c r="E191" s="13">
        <v>97.5</v>
      </c>
      <c r="F191" s="13">
        <v>100</v>
      </c>
      <c r="G191" s="13">
        <v>100</v>
      </c>
      <c r="H191" s="13">
        <v>100</v>
      </c>
      <c r="I191" s="13">
        <v>100</v>
      </c>
      <c r="J191" s="13">
        <v>100</v>
      </c>
      <c r="K191" s="13">
        <v>100</v>
      </c>
      <c r="L191" s="1"/>
    </row>
    <row r="192" spans="1:12" s="2" customFormat="1" ht="15.75">
      <c r="A192" s="15" t="s">
        <v>172</v>
      </c>
      <c r="B192" s="9" t="s">
        <v>95</v>
      </c>
      <c r="C192" s="13">
        <v>6.57</v>
      </c>
      <c r="D192" s="13">
        <v>6.52</v>
      </c>
      <c r="E192" s="13">
        <v>6.7</v>
      </c>
      <c r="F192" s="13">
        <v>6.7</v>
      </c>
      <c r="G192" s="13">
        <v>6.7</v>
      </c>
      <c r="H192" s="13">
        <v>6.7</v>
      </c>
      <c r="I192" s="13">
        <v>6.7</v>
      </c>
      <c r="J192" s="13">
        <v>6.7</v>
      </c>
      <c r="K192" s="13">
        <v>6.7</v>
      </c>
      <c r="L192" s="1"/>
    </row>
    <row r="193" spans="1:12" s="2" customFormat="1" ht="31.5">
      <c r="A193" s="15"/>
      <c r="B193" s="9" t="s">
        <v>7</v>
      </c>
      <c r="C193" s="13">
        <v>96.4</v>
      </c>
      <c r="D193" s="13">
        <v>99.2</v>
      </c>
      <c r="E193" s="13">
        <v>102.8</v>
      </c>
      <c r="F193" s="13">
        <v>100</v>
      </c>
      <c r="G193" s="13">
        <v>100</v>
      </c>
      <c r="H193" s="13">
        <v>100</v>
      </c>
      <c r="I193" s="13">
        <v>100</v>
      </c>
      <c r="J193" s="13">
        <v>100</v>
      </c>
      <c r="K193" s="13">
        <v>100</v>
      </c>
      <c r="L193" s="1"/>
    </row>
    <row r="194" spans="1:12" s="2" customFormat="1" ht="31.5">
      <c r="A194" s="35" t="s">
        <v>98</v>
      </c>
      <c r="B194" s="9" t="s">
        <v>95</v>
      </c>
      <c r="C194" s="13">
        <v>0.01</v>
      </c>
      <c r="D194" s="13">
        <v>0.01</v>
      </c>
      <c r="E194" s="13">
        <v>0.01</v>
      </c>
      <c r="F194" s="13">
        <v>0.01</v>
      </c>
      <c r="G194" s="13">
        <v>0.01</v>
      </c>
      <c r="H194" s="13">
        <v>0.01</v>
      </c>
      <c r="I194" s="13">
        <v>0.01</v>
      </c>
      <c r="J194" s="13">
        <v>0.01</v>
      </c>
      <c r="K194" s="13">
        <v>0.01</v>
      </c>
      <c r="L194" s="1"/>
    </row>
    <row r="195" spans="1:12" s="2" customFormat="1" ht="31.5">
      <c r="A195" s="15"/>
      <c r="B195" s="9" t="s">
        <v>7</v>
      </c>
      <c r="C195" s="13">
        <v>130</v>
      </c>
      <c r="D195" s="13">
        <v>100</v>
      </c>
      <c r="E195" s="13">
        <v>100</v>
      </c>
      <c r="F195" s="13">
        <v>100</v>
      </c>
      <c r="G195" s="13">
        <v>100</v>
      </c>
      <c r="H195" s="13">
        <v>100</v>
      </c>
      <c r="I195" s="13">
        <v>100</v>
      </c>
      <c r="J195" s="13">
        <v>100</v>
      </c>
      <c r="K195" s="13">
        <v>100</v>
      </c>
      <c r="L195" s="1"/>
    </row>
    <row r="196" spans="1:12" ht="15.75">
      <c r="A196" s="29"/>
      <c r="B196" s="30"/>
      <c r="C196" s="29"/>
      <c r="D196" s="29"/>
      <c r="E196" s="29"/>
      <c r="F196" s="29"/>
      <c r="G196" s="29"/>
      <c r="H196" s="29"/>
      <c r="I196" s="29"/>
      <c r="J196" s="29"/>
      <c r="K196" s="31"/>
      <c r="L196" s="5"/>
    </row>
    <row r="197" spans="1:12" ht="66" customHeight="1">
      <c r="A197" s="40" t="s">
        <v>187</v>
      </c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5"/>
    </row>
    <row r="198" spans="1:12" ht="15.75">
      <c r="A198" s="29"/>
      <c r="B198" s="30"/>
      <c r="C198" s="29"/>
      <c r="D198" s="29"/>
      <c r="E198" s="29"/>
      <c r="F198" s="29"/>
      <c r="G198" s="29"/>
      <c r="H198" s="29"/>
      <c r="I198" s="29"/>
      <c r="J198" s="29"/>
      <c r="K198" s="31"/>
      <c r="L198" s="5"/>
    </row>
    <row r="199" spans="1:12" ht="29.25" customHeight="1">
      <c r="A199" s="28" t="s">
        <v>182</v>
      </c>
      <c r="B199" s="39" t="s">
        <v>197</v>
      </c>
      <c r="C199" s="46" t="s">
        <v>192</v>
      </c>
      <c r="D199" s="47"/>
      <c r="E199" s="38" t="s">
        <v>193</v>
      </c>
      <c r="F199" s="46" t="s">
        <v>194</v>
      </c>
      <c r="G199" s="47"/>
      <c r="H199" s="46" t="s">
        <v>195</v>
      </c>
      <c r="I199" s="47"/>
      <c r="J199" s="46" t="s">
        <v>196</v>
      </c>
      <c r="K199" s="47"/>
      <c r="L199" s="5"/>
    </row>
    <row r="200" spans="1:12" ht="15.75">
      <c r="A200" s="15" t="s">
        <v>183</v>
      </c>
      <c r="B200" s="9" t="s">
        <v>207</v>
      </c>
      <c r="C200" s="48">
        <v>428741.75</v>
      </c>
      <c r="D200" s="49"/>
      <c r="E200" s="24">
        <v>407298.96</v>
      </c>
      <c r="F200" s="48">
        <v>429329.15</v>
      </c>
      <c r="G200" s="49"/>
      <c r="H200" s="48">
        <v>464296.9</v>
      </c>
      <c r="I200" s="49"/>
      <c r="J200" s="48">
        <v>493285.43</v>
      </c>
      <c r="K200" s="49"/>
      <c r="L200" s="5"/>
    </row>
    <row r="201" spans="1:12" ht="15.75">
      <c r="A201" s="15" t="s">
        <v>184</v>
      </c>
      <c r="B201" s="9" t="s">
        <v>207</v>
      </c>
      <c r="C201" s="48">
        <v>203603.66</v>
      </c>
      <c r="D201" s="49"/>
      <c r="E201" s="24">
        <v>208295.19</v>
      </c>
      <c r="F201" s="48">
        <v>214399.81</v>
      </c>
      <c r="G201" s="49"/>
      <c r="H201" s="48">
        <v>235783.03</v>
      </c>
      <c r="I201" s="49"/>
      <c r="J201" s="48">
        <v>257305.55</v>
      </c>
      <c r="K201" s="49"/>
      <c r="L201" s="5"/>
    </row>
    <row r="202" spans="1:12" ht="15.75">
      <c r="A202" s="15" t="s">
        <v>185</v>
      </c>
      <c r="B202" s="9" t="s">
        <v>207</v>
      </c>
      <c r="C202" s="48">
        <v>121425.27</v>
      </c>
      <c r="D202" s="49"/>
      <c r="E202" s="24">
        <v>91665.09</v>
      </c>
      <c r="F202" s="48">
        <v>122314.59</v>
      </c>
      <c r="G202" s="49"/>
      <c r="H202" s="48">
        <v>127297.02</v>
      </c>
      <c r="I202" s="49"/>
      <c r="J202" s="48">
        <v>133932.93</v>
      </c>
      <c r="K202" s="49"/>
      <c r="L202" s="5"/>
    </row>
    <row r="203" spans="1:12" ht="15.75">
      <c r="A203" s="15" t="s">
        <v>186</v>
      </c>
      <c r="B203" s="9" t="s">
        <v>207</v>
      </c>
      <c r="C203" s="48">
        <v>103712.82</v>
      </c>
      <c r="D203" s="49"/>
      <c r="E203" s="24">
        <v>107338.69</v>
      </c>
      <c r="F203" s="48">
        <v>92614.76</v>
      </c>
      <c r="G203" s="49"/>
      <c r="H203" s="48">
        <v>101216.8</v>
      </c>
      <c r="I203" s="49"/>
      <c r="J203" s="48">
        <v>102046.95</v>
      </c>
      <c r="K203" s="49"/>
      <c r="L203" s="5"/>
    </row>
    <row r="204" spans="1:12" ht="15.75">
      <c r="A204" s="29"/>
      <c r="B204" s="30"/>
      <c r="C204" s="29"/>
      <c r="D204" s="29"/>
      <c r="E204" s="29"/>
      <c r="F204" s="29"/>
      <c r="G204" s="29"/>
      <c r="H204" s="29"/>
      <c r="I204" s="29"/>
      <c r="J204" s="29"/>
      <c r="K204" s="31"/>
      <c r="L204" s="5"/>
    </row>
    <row r="205" spans="1:12" ht="15.75">
      <c r="A205" s="29"/>
      <c r="B205" s="30"/>
      <c r="C205" s="29"/>
      <c r="D205" s="29"/>
      <c r="E205" s="29"/>
      <c r="F205" s="29"/>
      <c r="G205" s="29"/>
      <c r="H205" s="29"/>
      <c r="I205" s="29"/>
      <c r="J205" s="29"/>
      <c r="K205" s="31"/>
      <c r="L205" s="5"/>
    </row>
    <row r="206" spans="1:12" ht="15.75">
      <c r="A206" s="29"/>
      <c r="B206" s="30"/>
      <c r="C206" s="29"/>
      <c r="D206" s="29"/>
      <c r="E206" s="29"/>
      <c r="F206" s="29"/>
      <c r="G206" s="29"/>
      <c r="H206" s="29"/>
      <c r="I206" s="29"/>
      <c r="J206" s="29"/>
      <c r="K206" s="31"/>
      <c r="L206" s="5"/>
    </row>
    <row r="207" spans="1:12" ht="15.75">
      <c r="A207" s="29"/>
      <c r="B207" s="30"/>
      <c r="C207" s="29"/>
      <c r="D207" s="29"/>
      <c r="E207" s="29"/>
      <c r="F207" s="29"/>
      <c r="G207" s="29"/>
      <c r="H207" s="29"/>
      <c r="I207" s="29"/>
      <c r="J207" s="29"/>
      <c r="K207" s="31"/>
      <c r="L207" s="5"/>
    </row>
    <row r="208" spans="1:12" ht="15.75">
      <c r="A208" s="29"/>
      <c r="B208" s="30"/>
      <c r="C208" s="29"/>
      <c r="D208" s="29"/>
      <c r="E208" s="29"/>
      <c r="F208" s="29"/>
      <c r="G208" s="29"/>
      <c r="H208" s="29"/>
      <c r="I208" s="29"/>
      <c r="J208" s="29"/>
      <c r="K208" s="31"/>
      <c r="L208" s="5"/>
    </row>
    <row r="209" spans="1:12" ht="15.75">
      <c r="A209" s="29"/>
      <c r="B209" s="30"/>
      <c r="C209" s="29"/>
      <c r="D209" s="29"/>
      <c r="E209" s="29"/>
      <c r="F209" s="29"/>
      <c r="G209" s="29"/>
      <c r="H209" s="29"/>
      <c r="I209" s="29"/>
      <c r="J209" s="29"/>
      <c r="K209" s="31"/>
      <c r="L209" s="5"/>
    </row>
    <row r="210" spans="1:12" ht="15.75">
      <c r="A210" s="29"/>
      <c r="B210" s="30"/>
      <c r="C210" s="29"/>
      <c r="D210" s="29"/>
      <c r="E210" s="29"/>
      <c r="F210" s="29"/>
      <c r="G210" s="29"/>
      <c r="H210" s="29"/>
      <c r="I210" s="29"/>
      <c r="J210" s="29"/>
      <c r="K210" s="31"/>
      <c r="L210" s="5"/>
    </row>
    <row r="211" spans="1:12" ht="15.75">
      <c r="A211" s="29"/>
      <c r="B211" s="30"/>
      <c r="C211" s="29"/>
      <c r="D211" s="29"/>
      <c r="E211" s="29"/>
      <c r="F211" s="29"/>
      <c r="G211" s="29"/>
      <c r="H211" s="29"/>
      <c r="I211" s="29"/>
      <c r="J211" s="29"/>
      <c r="K211" s="31"/>
      <c r="L211" s="5"/>
    </row>
    <row r="212" spans="1:12" ht="15.75">
      <c r="A212" s="29"/>
      <c r="B212" s="30"/>
      <c r="C212" s="29"/>
      <c r="D212" s="29"/>
      <c r="E212" s="29"/>
      <c r="F212" s="29"/>
      <c r="G212" s="29"/>
      <c r="H212" s="29"/>
      <c r="I212" s="29"/>
      <c r="J212" s="29"/>
      <c r="K212" s="31"/>
      <c r="L212" s="5"/>
    </row>
    <row r="213" spans="1:12" ht="15.75">
      <c r="A213" s="29"/>
      <c r="B213" s="30"/>
      <c r="C213" s="29"/>
      <c r="D213" s="29"/>
      <c r="E213" s="29"/>
      <c r="F213" s="29"/>
      <c r="G213" s="29"/>
      <c r="H213" s="29"/>
      <c r="I213" s="29"/>
      <c r="J213" s="29"/>
      <c r="K213" s="31"/>
      <c r="L213" s="5"/>
    </row>
    <row r="214" spans="1:12" ht="15.75">
      <c r="A214" s="29"/>
      <c r="B214" s="30"/>
      <c r="C214" s="29"/>
      <c r="D214" s="29"/>
      <c r="E214" s="29"/>
      <c r="F214" s="29"/>
      <c r="G214" s="29"/>
      <c r="H214" s="29"/>
      <c r="I214" s="29"/>
      <c r="J214" s="29"/>
      <c r="K214" s="31"/>
      <c r="L214" s="5"/>
    </row>
    <row r="215" spans="1:12" ht="15.75">
      <c r="A215" s="29"/>
      <c r="B215" s="30"/>
      <c r="C215" s="29"/>
      <c r="D215" s="29"/>
      <c r="E215" s="29"/>
      <c r="F215" s="29"/>
      <c r="G215" s="29"/>
      <c r="H215" s="29"/>
      <c r="I215" s="29"/>
      <c r="J215" s="29"/>
      <c r="K215" s="31"/>
      <c r="L215" s="5"/>
    </row>
    <row r="216" spans="1:12" ht="15.75">
      <c r="A216" s="29"/>
      <c r="B216" s="30"/>
      <c r="C216" s="29"/>
      <c r="D216" s="29"/>
      <c r="E216" s="29"/>
      <c r="F216" s="29"/>
      <c r="G216" s="29"/>
      <c r="H216" s="29"/>
      <c r="I216" s="29"/>
      <c r="J216" s="29"/>
      <c r="K216" s="31"/>
      <c r="L216" s="5"/>
    </row>
    <row r="217" spans="1:12" ht="15.75">
      <c r="A217" s="29"/>
      <c r="B217" s="30"/>
      <c r="C217" s="29"/>
      <c r="D217" s="29"/>
      <c r="E217" s="29"/>
      <c r="F217" s="29"/>
      <c r="G217" s="29"/>
      <c r="H217" s="29"/>
      <c r="I217" s="29"/>
      <c r="J217" s="29"/>
      <c r="K217" s="31"/>
      <c r="L217" s="5"/>
    </row>
    <row r="218" spans="1:12" ht="15.75">
      <c r="A218" s="29"/>
      <c r="B218" s="30"/>
      <c r="C218" s="29"/>
      <c r="D218" s="29"/>
      <c r="E218" s="29"/>
      <c r="F218" s="29"/>
      <c r="G218" s="29"/>
      <c r="H218" s="29"/>
      <c r="I218" s="29"/>
      <c r="J218" s="29"/>
      <c r="K218" s="31"/>
      <c r="L218" s="5"/>
    </row>
    <row r="219" spans="1:12" ht="15.75">
      <c r="A219" s="29"/>
      <c r="B219" s="30"/>
      <c r="C219" s="29"/>
      <c r="D219" s="29"/>
      <c r="E219" s="29"/>
      <c r="F219" s="29"/>
      <c r="G219" s="29"/>
      <c r="H219" s="29"/>
      <c r="I219" s="29"/>
      <c r="J219" s="29"/>
      <c r="K219" s="31"/>
      <c r="L219" s="5"/>
    </row>
    <row r="220" spans="1:12" ht="15.75">
      <c r="A220" s="29"/>
      <c r="B220" s="30"/>
      <c r="C220" s="29"/>
      <c r="D220" s="29"/>
      <c r="E220" s="29"/>
      <c r="F220" s="29"/>
      <c r="G220" s="29"/>
      <c r="H220" s="29"/>
      <c r="I220" s="29"/>
      <c r="J220" s="29"/>
      <c r="K220" s="31"/>
      <c r="L220" s="5"/>
    </row>
    <row r="221" spans="1:12" ht="15.75">
      <c r="A221" s="29"/>
      <c r="B221" s="30"/>
      <c r="C221" s="29"/>
      <c r="D221" s="29"/>
      <c r="E221" s="29"/>
      <c r="F221" s="29"/>
      <c r="G221" s="29"/>
      <c r="H221" s="29"/>
      <c r="I221" s="29"/>
      <c r="J221" s="29"/>
      <c r="K221" s="31"/>
      <c r="L221" s="5"/>
    </row>
    <row r="222" spans="1:12" ht="15.75">
      <c r="A222" s="29"/>
      <c r="B222" s="30"/>
      <c r="C222" s="29"/>
      <c r="D222" s="29"/>
      <c r="E222" s="29"/>
      <c r="F222" s="29"/>
      <c r="G222" s="29"/>
      <c r="H222" s="29"/>
      <c r="I222" s="29"/>
      <c r="J222" s="29"/>
      <c r="K222" s="31"/>
      <c r="L222" s="5"/>
    </row>
    <row r="223" spans="1:12" ht="15.75">
      <c r="A223" s="29"/>
      <c r="B223" s="30"/>
      <c r="C223" s="29"/>
      <c r="D223" s="29"/>
      <c r="E223" s="29"/>
      <c r="F223" s="29"/>
      <c r="G223" s="29"/>
      <c r="H223" s="29"/>
      <c r="I223" s="29"/>
      <c r="J223" s="29"/>
      <c r="K223" s="31"/>
      <c r="L223" s="5"/>
    </row>
    <row r="224" spans="1:12" ht="15.75">
      <c r="A224" s="29"/>
      <c r="B224" s="30"/>
      <c r="C224" s="29"/>
      <c r="D224" s="29"/>
      <c r="E224" s="29"/>
      <c r="F224" s="29"/>
      <c r="G224" s="29"/>
      <c r="H224" s="29"/>
      <c r="I224" s="29"/>
      <c r="J224" s="29"/>
      <c r="K224" s="31"/>
      <c r="L224" s="5"/>
    </row>
    <row r="225" spans="1:12" ht="15.75">
      <c r="A225" s="29"/>
      <c r="B225" s="30"/>
      <c r="C225" s="29"/>
      <c r="D225" s="29"/>
      <c r="E225" s="29"/>
      <c r="F225" s="29"/>
      <c r="G225" s="29"/>
      <c r="H225" s="29"/>
      <c r="I225" s="29"/>
      <c r="J225" s="29"/>
      <c r="K225" s="31"/>
      <c r="L225" s="5"/>
    </row>
    <row r="226" spans="1:12" ht="15.75">
      <c r="A226" s="29"/>
      <c r="B226" s="30"/>
      <c r="C226" s="29"/>
      <c r="D226" s="29"/>
      <c r="E226" s="29"/>
      <c r="F226" s="29"/>
      <c r="G226" s="29"/>
      <c r="H226" s="29"/>
      <c r="I226" s="29"/>
      <c r="J226" s="29"/>
      <c r="K226" s="31"/>
      <c r="L226" s="5"/>
    </row>
    <row r="227" spans="1:12" ht="15.75">
      <c r="A227" s="29"/>
      <c r="B227" s="30"/>
      <c r="C227" s="29"/>
      <c r="D227" s="29"/>
      <c r="E227" s="29"/>
      <c r="F227" s="29"/>
      <c r="G227" s="29"/>
      <c r="H227" s="29"/>
      <c r="I227" s="29"/>
      <c r="J227" s="29"/>
      <c r="K227" s="31"/>
      <c r="L227" s="5"/>
    </row>
    <row r="228" spans="1:12" ht="15.75">
      <c r="A228" s="29"/>
      <c r="B228" s="30"/>
      <c r="C228" s="29"/>
      <c r="D228" s="29"/>
      <c r="E228" s="29"/>
      <c r="F228" s="29"/>
      <c r="G228" s="29"/>
      <c r="H228" s="29"/>
      <c r="I228" s="29"/>
      <c r="J228" s="29"/>
      <c r="K228" s="31"/>
      <c r="L228" s="5"/>
    </row>
    <row r="229" spans="1:12" ht="15.75">
      <c r="A229" s="29"/>
      <c r="B229" s="30"/>
      <c r="C229" s="29"/>
      <c r="D229" s="29"/>
      <c r="E229" s="29"/>
      <c r="F229" s="29"/>
      <c r="G229" s="29"/>
      <c r="H229" s="29"/>
      <c r="I229" s="29"/>
      <c r="J229" s="29"/>
      <c r="K229" s="31"/>
      <c r="L229" s="5"/>
    </row>
    <row r="230" spans="1:12" ht="15.75">
      <c r="A230" s="29"/>
      <c r="B230" s="30"/>
      <c r="C230" s="29"/>
      <c r="D230" s="29"/>
      <c r="E230" s="29"/>
      <c r="F230" s="29"/>
      <c r="G230" s="29"/>
      <c r="H230" s="29"/>
      <c r="I230" s="29"/>
      <c r="J230" s="29"/>
      <c r="K230" s="31"/>
      <c r="L230" s="5"/>
    </row>
    <row r="231" spans="1:12" ht="15.75">
      <c r="A231" s="29"/>
      <c r="B231" s="30"/>
      <c r="C231" s="29"/>
      <c r="D231" s="29"/>
      <c r="E231" s="29"/>
      <c r="F231" s="29"/>
      <c r="G231" s="29"/>
      <c r="H231" s="29"/>
      <c r="I231" s="29"/>
      <c r="J231" s="29"/>
      <c r="K231" s="31"/>
      <c r="L231" s="5"/>
    </row>
    <row r="232" spans="1:12" ht="15.75">
      <c r="A232" s="29"/>
      <c r="B232" s="30"/>
      <c r="C232" s="29"/>
      <c r="D232" s="29"/>
      <c r="E232" s="29"/>
      <c r="F232" s="29"/>
      <c r="G232" s="29"/>
      <c r="H232" s="29"/>
      <c r="I232" s="29"/>
      <c r="J232" s="29"/>
      <c r="K232" s="31"/>
      <c r="L232" s="5"/>
    </row>
    <row r="233" spans="1:12" ht="15.75">
      <c r="A233" s="29"/>
      <c r="B233" s="30"/>
      <c r="C233" s="29"/>
      <c r="D233" s="29"/>
      <c r="E233" s="29"/>
      <c r="F233" s="29"/>
      <c r="G233" s="29"/>
      <c r="H233" s="29"/>
      <c r="I233" s="29"/>
      <c r="J233" s="29"/>
      <c r="K233" s="31"/>
      <c r="L233" s="5"/>
    </row>
    <row r="234" spans="1:12" ht="15.75">
      <c r="A234" s="29"/>
      <c r="B234" s="30"/>
      <c r="C234" s="29"/>
      <c r="D234" s="29"/>
      <c r="E234" s="29"/>
      <c r="F234" s="29"/>
      <c r="G234" s="29"/>
      <c r="H234" s="29"/>
      <c r="I234" s="29"/>
      <c r="J234" s="29"/>
      <c r="K234" s="31"/>
      <c r="L234" s="5"/>
    </row>
    <row r="235" spans="1:12" ht="15.75">
      <c r="A235" s="29"/>
      <c r="B235" s="30"/>
      <c r="C235" s="29"/>
      <c r="D235" s="29"/>
      <c r="E235" s="29"/>
      <c r="F235" s="29"/>
      <c r="G235" s="29"/>
      <c r="H235" s="29"/>
      <c r="I235" s="29"/>
      <c r="J235" s="29"/>
      <c r="K235" s="31"/>
      <c r="L235" s="5"/>
    </row>
    <row r="236" spans="1:12" ht="15.75">
      <c r="A236" s="29"/>
      <c r="B236" s="30"/>
      <c r="C236" s="29"/>
      <c r="D236" s="29"/>
      <c r="E236" s="29"/>
      <c r="F236" s="29"/>
      <c r="G236" s="29"/>
      <c r="H236" s="29"/>
      <c r="I236" s="29"/>
      <c r="J236" s="29"/>
      <c r="K236" s="31"/>
      <c r="L236" s="5"/>
    </row>
    <row r="237" spans="1:12" ht="15.75">
      <c r="A237" s="29"/>
      <c r="B237" s="30"/>
      <c r="C237" s="29"/>
      <c r="D237" s="29"/>
      <c r="E237" s="29"/>
      <c r="F237" s="29"/>
      <c r="G237" s="29"/>
      <c r="H237" s="29"/>
      <c r="I237" s="29"/>
      <c r="J237" s="29"/>
      <c r="K237" s="31"/>
      <c r="L237" s="5"/>
    </row>
    <row r="238" spans="1:12" ht="15.75">
      <c r="A238" s="29"/>
      <c r="B238" s="30"/>
      <c r="C238" s="29"/>
      <c r="D238" s="29"/>
      <c r="E238" s="29"/>
      <c r="F238" s="29"/>
      <c r="G238" s="29"/>
      <c r="H238" s="29"/>
      <c r="I238" s="29"/>
      <c r="J238" s="29"/>
      <c r="K238" s="31"/>
      <c r="L238" s="5"/>
    </row>
    <row r="239" spans="1:12" ht="15.75">
      <c r="A239" s="29"/>
      <c r="B239" s="30"/>
      <c r="C239" s="29"/>
      <c r="D239" s="29"/>
      <c r="E239" s="29"/>
      <c r="F239" s="29"/>
      <c r="G239" s="29"/>
      <c r="H239" s="29"/>
      <c r="I239" s="29"/>
      <c r="J239" s="29"/>
      <c r="K239" s="31"/>
      <c r="L239" s="5"/>
    </row>
    <row r="240" spans="1:12" ht="15.75">
      <c r="A240" s="29"/>
      <c r="B240" s="30"/>
      <c r="C240" s="29"/>
      <c r="D240" s="29"/>
      <c r="E240" s="29"/>
      <c r="F240" s="29"/>
      <c r="G240" s="29"/>
      <c r="H240" s="29"/>
      <c r="I240" s="29"/>
      <c r="J240" s="29"/>
      <c r="K240" s="31"/>
      <c r="L240" s="5"/>
    </row>
    <row r="241" spans="1:12" ht="15.75">
      <c r="A241" s="29"/>
      <c r="B241" s="30"/>
      <c r="C241" s="29"/>
      <c r="D241" s="29"/>
      <c r="E241" s="29"/>
      <c r="F241" s="29"/>
      <c r="G241" s="29"/>
      <c r="H241" s="29"/>
      <c r="I241" s="29"/>
      <c r="J241" s="29"/>
      <c r="K241" s="31"/>
      <c r="L241" s="5"/>
    </row>
    <row r="242" spans="1:12" ht="15.75">
      <c r="A242" s="29"/>
      <c r="B242" s="30"/>
      <c r="C242" s="29"/>
      <c r="D242" s="29"/>
      <c r="E242" s="29"/>
      <c r="F242" s="29"/>
      <c r="G242" s="29"/>
      <c r="H242" s="29"/>
      <c r="I242" s="29"/>
      <c r="J242" s="29"/>
      <c r="K242" s="31"/>
      <c r="L242" s="5"/>
    </row>
    <row r="243" spans="1:12" ht="15.75">
      <c r="A243" s="29"/>
      <c r="B243" s="30"/>
      <c r="C243" s="29"/>
      <c r="D243" s="29"/>
      <c r="E243" s="29"/>
      <c r="F243" s="29"/>
      <c r="G243" s="29"/>
      <c r="H243" s="29"/>
      <c r="I243" s="29"/>
      <c r="J243" s="29"/>
      <c r="K243" s="31"/>
      <c r="L243" s="5"/>
    </row>
    <row r="244" spans="1:12" ht="15.75">
      <c r="A244" s="29"/>
      <c r="B244" s="30"/>
      <c r="C244" s="29"/>
      <c r="D244" s="29"/>
      <c r="E244" s="29"/>
      <c r="F244" s="29"/>
      <c r="G244" s="29"/>
      <c r="H244" s="29"/>
      <c r="I244" s="29"/>
      <c r="J244" s="29"/>
      <c r="K244" s="31"/>
      <c r="L244" s="5"/>
    </row>
    <row r="245" spans="1:12" ht="15.75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31"/>
      <c r="L245" s="5"/>
    </row>
    <row r="246" spans="1:12" ht="15.75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31"/>
      <c r="L246" s="5"/>
    </row>
    <row r="247" spans="1:12" ht="15.75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31"/>
      <c r="L247" s="5"/>
    </row>
    <row r="248" spans="1:12" ht="15.75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31"/>
      <c r="L248" s="5"/>
    </row>
    <row r="249" spans="1:12" ht="15.75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31"/>
      <c r="L249" s="5"/>
    </row>
    <row r="250" spans="1:12" ht="15.75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31"/>
      <c r="L250" s="5"/>
    </row>
    <row r="251" spans="1:12" ht="15.75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31"/>
      <c r="L251" s="5"/>
    </row>
    <row r="252" spans="1:12" ht="15.75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31"/>
      <c r="L252" s="5"/>
    </row>
    <row r="253" spans="1:12" ht="15.75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31"/>
      <c r="L253" s="5"/>
    </row>
    <row r="254" spans="1:12" ht="15.75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31"/>
      <c r="L254" s="5"/>
    </row>
    <row r="255" spans="1:12" ht="15.75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31"/>
      <c r="L255" s="5"/>
    </row>
    <row r="256" spans="1:12" ht="15.75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31"/>
      <c r="L256" s="5"/>
    </row>
    <row r="257" spans="1:12" ht="15.75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31"/>
      <c r="L257" s="5"/>
    </row>
    <row r="258" spans="1:12" ht="15.75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31"/>
      <c r="L258" s="5"/>
    </row>
    <row r="259" spans="1:12" ht="15.75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31"/>
      <c r="L259" s="5"/>
    </row>
    <row r="260" spans="1:12" ht="15.75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31"/>
      <c r="L260" s="5"/>
    </row>
    <row r="261" spans="1:12" ht="15.75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31"/>
      <c r="L261" s="5"/>
    </row>
    <row r="262" spans="1:12" ht="15.75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31"/>
      <c r="L262" s="5"/>
    </row>
    <row r="263" spans="1:12" ht="15.75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31"/>
      <c r="L263" s="5"/>
    </row>
    <row r="264" spans="1:12" ht="15.7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31"/>
      <c r="L264" s="5"/>
    </row>
    <row r="265" spans="1:12" ht="15.75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31"/>
      <c r="L265" s="5"/>
    </row>
    <row r="266" spans="1:12" ht="15.75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31"/>
      <c r="L266" s="5"/>
    </row>
    <row r="267" spans="1:12" ht="15.75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31"/>
      <c r="L267" s="5"/>
    </row>
    <row r="268" spans="1:12" ht="15.75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31"/>
      <c r="L268" s="5"/>
    </row>
    <row r="269" spans="1:12" ht="15.75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31"/>
      <c r="L269" s="5"/>
    </row>
    <row r="270" spans="1:12" ht="15.75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31"/>
      <c r="L270" s="5"/>
    </row>
    <row r="271" spans="1:12" ht="15.75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31"/>
      <c r="L271" s="5"/>
    </row>
    <row r="272" spans="1:12" ht="15.75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31"/>
      <c r="L272" s="5"/>
    </row>
    <row r="273" spans="1:12" ht="15.75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31"/>
      <c r="L273" s="5"/>
    </row>
    <row r="274" spans="1:12" ht="15.75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31"/>
      <c r="L274" s="5"/>
    </row>
    <row r="275" spans="1:12" ht="15.75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31"/>
      <c r="L275" s="5"/>
    </row>
    <row r="276" spans="1:12" ht="15.75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31"/>
      <c r="L276" s="5"/>
    </row>
    <row r="277" spans="1:12" ht="15.75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31"/>
      <c r="L277" s="5"/>
    </row>
    <row r="278" spans="1:12" ht="15.75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31"/>
      <c r="L278" s="5"/>
    </row>
    <row r="279" spans="1:12" ht="15.75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31"/>
      <c r="L279" s="5"/>
    </row>
    <row r="280" spans="1:12" ht="15.75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31"/>
      <c r="L280" s="5"/>
    </row>
    <row r="281" spans="1:12" ht="15.75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31"/>
      <c r="L281" s="5"/>
    </row>
    <row r="282" spans="1:12" ht="15.75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31"/>
      <c r="L282" s="5"/>
    </row>
    <row r="283" spans="1:12" ht="15.75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31"/>
      <c r="L283" s="5"/>
    </row>
    <row r="284" spans="1:12" ht="15.75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31"/>
      <c r="L284" s="5"/>
    </row>
    <row r="285" spans="1:12" ht="15.75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31"/>
      <c r="L285" s="5"/>
    </row>
    <row r="286" spans="1:12" ht="15.75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31"/>
      <c r="L286" s="5"/>
    </row>
    <row r="287" spans="1:12" ht="15.75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31"/>
      <c r="L287" s="5"/>
    </row>
    <row r="288" spans="1:12" ht="15.75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31"/>
      <c r="L288" s="5"/>
    </row>
    <row r="289" spans="1:12" ht="15.75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31"/>
      <c r="L289" s="5"/>
    </row>
    <row r="290" spans="1:12" ht="15.75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31"/>
      <c r="L290" s="5"/>
    </row>
    <row r="291" spans="1:12" ht="15.75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31"/>
      <c r="L291" s="5"/>
    </row>
    <row r="292" spans="1:12" ht="15.75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31"/>
      <c r="L292" s="5"/>
    </row>
    <row r="293" spans="1:12" ht="15.75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31"/>
      <c r="L293" s="5"/>
    </row>
    <row r="294" spans="1:12" ht="15.75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31"/>
      <c r="L294" s="5"/>
    </row>
    <row r="295" spans="1:12" ht="15.75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31"/>
      <c r="L295" s="5"/>
    </row>
    <row r="296" spans="1:12" ht="15.75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31"/>
      <c r="L296" s="5"/>
    </row>
    <row r="297" spans="1:12" ht="15.75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31"/>
      <c r="L297" s="5"/>
    </row>
    <row r="298" spans="1:12" ht="15.75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31"/>
      <c r="L298" s="5"/>
    </row>
    <row r="299" spans="1:12" ht="15.75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31"/>
      <c r="L299" s="5"/>
    </row>
    <row r="300" spans="1:12" ht="15.75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31"/>
      <c r="L300" s="5"/>
    </row>
    <row r="301" spans="1:12" ht="15.75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31"/>
      <c r="L301" s="5"/>
    </row>
    <row r="302" spans="1:12" ht="15.75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31"/>
      <c r="L302" s="5"/>
    </row>
    <row r="303" spans="1:12" ht="15.75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31"/>
      <c r="L303" s="5"/>
    </row>
    <row r="304" spans="1:12" ht="15.75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31"/>
      <c r="L304" s="5"/>
    </row>
    <row r="305" spans="1:12" ht="15.75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31"/>
      <c r="L305" s="5"/>
    </row>
    <row r="306" spans="1:12" ht="15.75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31"/>
      <c r="L306" s="5"/>
    </row>
    <row r="307" spans="1:12" ht="15.75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31"/>
      <c r="L307" s="5"/>
    </row>
    <row r="308" spans="1:12" ht="15.75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31"/>
      <c r="L308" s="5"/>
    </row>
    <row r="309" spans="1:12" ht="15.75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31"/>
      <c r="L309" s="5"/>
    </row>
    <row r="310" spans="1:12" ht="15.75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31"/>
      <c r="L310" s="5"/>
    </row>
    <row r="311" spans="1:12" ht="15.75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31"/>
      <c r="L311" s="5"/>
    </row>
    <row r="312" spans="1:12" ht="15.75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31"/>
      <c r="L312" s="5"/>
    </row>
    <row r="313" spans="1:12" ht="15.75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31"/>
      <c r="L313" s="5"/>
    </row>
    <row r="314" spans="1:12" ht="15.75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31"/>
      <c r="L314" s="5"/>
    </row>
    <row r="315" spans="1:12" ht="15.75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31"/>
      <c r="L315" s="5"/>
    </row>
    <row r="316" spans="1:12" ht="15.75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31"/>
      <c r="L316" s="5"/>
    </row>
    <row r="317" spans="1:12" ht="15.75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31"/>
      <c r="L317" s="5"/>
    </row>
    <row r="318" spans="1:12" ht="15.75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31"/>
      <c r="L318" s="5"/>
    </row>
    <row r="319" spans="1:12" ht="15.75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31"/>
      <c r="L319" s="5"/>
    </row>
    <row r="320" spans="1:12" ht="15.75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31"/>
      <c r="L320" s="5"/>
    </row>
    <row r="321" spans="1:12" ht="15.75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31"/>
      <c r="L321" s="5"/>
    </row>
    <row r="322" spans="1:12" ht="15.75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31"/>
      <c r="L322" s="5"/>
    </row>
    <row r="323" spans="1:12" ht="15.75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31"/>
      <c r="L323" s="5"/>
    </row>
    <row r="324" spans="1:12" ht="15.75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31"/>
      <c r="L324" s="5"/>
    </row>
    <row r="325" spans="1:12" ht="15.75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31"/>
      <c r="L325" s="5"/>
    </row>
    <row r="326" spans="1:12" ht="15.75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31"/>
      <c r="L326" s="5"/>
    </row>
    <row r="327" spans="1:12" ht="15.75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31"/>
      <c r="L327" s="5"/>
    </row>
    <row r="328" spans="1:12" ht="15.75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31"/>
      <c r="L328" s="5"/>
    </row>
    <row r="329" spans="1:12" ht="15.75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31"/>
      <c r="L329" s="5"/>
    </row>
    <row r="330" spans="1:12" ht="15.75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31"/>
      <c r="L330" s="5"/>
    </row>
    <row r="331" spans="1:12" ht="15.75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31"/>
      <c r="L331" s="5"/>
    </row>
    <row r="332" spans="1:12" ht="15.75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31"/>
      <c r="L332" s="5"/>
    </row>
    <row r="333" spans="1:12" ht="15.75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31"/>
      <c r="L333" s="5"/>
    </row>
    <row r="334" spans="1:12" ht="15.75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31"/>
      <c r="L334" s="5"/>
    </row>
    <row r="335" spans="1:12" ht="15.75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31"/>
      <c r="L335" s="5"/>
    </row>
    <row r="336" spans="1:12" ht="15.75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31"/>
      <c r="L336" s="5"/>
    </row>
    <row r="337" spans="1:12" ht="15.75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31"/>
      <c r="L337" s="5"/>
    </row>
    <row r="338" spans="1:12" ht="15.75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31"/>
      <c r="L338" s="5"/>
    </row>
    <row r="339" spans="1:12" ht="15.75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31"/>
      <c r="L339" s="5"/>
    </row>
    <row r="340" spans="1:12" ht="15.75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31"/>
      <c r="L340" s="5"/>
    </row>
    <row r="341" spans="1:12" ht="15.75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31"/>
      <c r="L341" s="5"/>
    </row>
    <row r="342" spans="1:12" ht="15.75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31"/>
      <c r="L342" s="5"/>
    </row>
    <row r="343" spans="1:12" ht="15.75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31"/>
      <c r="L343" s="5"/>
    </row>
    <row r="344" spans="1:12" ht="15.75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31"/>
      <c r="L344" s="5"/>
    </row>
    <row r="345" spans="1:12" ht="15.75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31"/>
      <c r="L345" s="5"/>
    </row>
    <row r="346" spans="1:12" ht="15.75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31"/>
      <c r="L346" s="5"/>
    </row>
    <row r="347" spans="1:12" ht="15.75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31"/>
      <c r="L347" s="5"/>
    </row>
    <row r="348" spans="1:12" ht="15.75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31"/>
      <c r="L348" s="5"/>
    </row>
    <row r="349" spans="1:12" ht="15.75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31"/>
      <c r="L349" s="5"/>
    </row>
    <row r="350" spans="1:12" ht="15.75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31"/>
      <c r="L350" s="5"/>
    </row>
    <row r="351" spans="1:12" ht="15.75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31"/>
      <c r="L351" s="5"/>
    </row>
    <row r="352" spans="1:12" ht="15.75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31"/>
      <c r="L352" s="5"/>
    </row>
    <row r="353" spans="1:12" ht="15.75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31"/>
      <c r="L353" s="5"/>
    </row>
    <row r="354" spans="1:12" ht="15.75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31"/>
      <c r="L354" s="5"/>
    </row>
    <row r="355" spans="1:12" ht="15.75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31"/>
      <c r="L355" s="5"/>
    </row>
    <row r="356" spans="1:12" ht="15.75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31"/>
      <c r="L356" s="5"/>
    </row>
    <row r="357" spans="1:12" ht="15.75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31"/>
      <c r="L357" s="5"/>
    </row>
    <row r="358" spans="1:12" ht="15.75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31"/>
      <c r="L358" s="5"/>
    </row>
    <row r="359" spans="1:12" ht="15.75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31"/>
      <c r="L359" s="5"/>
    </row>
    <row r="360" spans="1:12" ht="15.75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31"/>
      <c r="L360" s="5"/>
    </row>
    <row r="361" spans="1:12" ht="15.75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31"/>
      <c r="L361" s="5"/>
    </row>
    <row r="362" spans="1:12" ht="15.75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31"/>
      <c r="L362" s="5"/>
    </row>
    <row r="363" spans="1:12" ht="15.75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31"/>
      <c r="L363" s="5"/>
    </row>
    <row r="364" spans="1:12" ht="15.75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31"/>
      <c r="L364" s="5"/>
    </row>
    <row r="365" spans="1:12" ht="15.75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31"/>
      <c r="L365" s="5"/>
    </row>
    <row r="366" spans="1:12" ht="15.75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31"/>
      <c r="L366" s="5"/>
    </row>
    <row r="367" spans="1:12" ht="15.75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31"/>
      <c r="L367" s="5"/>
    </row>
    <row r="368" spans="1:12" ht="15.75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31"/>
      <c r="L368" s="5"/>
    </row>
    <row r="369" spans="1:12" ht="15.75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31"/>
      <c r="L369" s="5"/>
    </row>
    <row r="370" spans="1:12" ht="15.75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31"/>
      <c r="L370" s="5"/>
    </row>
    <row r="371" spans="1:12" ht="15.75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31"/>
      <c r="L371" s="5"/>
    </row>
    <row r="372" spans="1:12" ht="15.75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31"/>
      <c r="L372" s="5"/>
    </row>
    <row r="373" spans="1:12" ht="15.75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31"/>
      <c r="L373" s="5"/>
    </row>
    <row r="374" spans="1:12" ht="15.75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31"/>
      <c r="L374" s="5"/>
    </row>
    <row r="375" spans="1:12" ht="15.75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31"/>
      <c r="L375" s="5"/>
    </row>
    <row r="376" spans="1:12" ht="15.75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31"/>
      <c r="L376" s="5"/>
    </row>
    <row r="377" spans="1:12" ht="15.75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31"/>
      <c r="L377" s="5"/>
    </row>
    <row r="378" spans="1:12" ht="15.75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31"/>
      <c r="L378" s="5"/>
    </row>
    <row r="379" spans="1:12" ht="15.75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31"/>
      <c r="L379" s="5"/>
    </row>
    <row r="380" spans="1:12" ht="15.75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31"/>
      <c r="L380" s="5"/>
    </row>
    <row r="381" spans="1:12" ht="15.75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31"/>
      <c r="L381" s="5"/>
    </row>
    <row r="382" spans="1:12" ht="15.75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31"/>
      <c r="L382" s="5"/>
    </row>
    <row r="383" spans="1:12" ht="15.75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31"/>
      <c r="L383" s="5"/>
    </row>
    <row r="384" spans="1:12" ht="15.75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31"/>
      <c r="L384" s="5"/>
    </row>
    <row r="385" spans="1:12" ht="15.75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31"/>
      <c r="L385" s="5"/>
    </row>
    <row r="386" spans="1:12" ht="15.75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31"/>
      <c r="L386" s="5"/>
    </row>
    <row r="387" spans="1:12" ht="15.75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31"/>
      <c r="L387" s="5"/>
    </row>
    <row r="388" spans="1:12" ht="15.75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31"/>
      <c r="L388" s="5"/>
    </row>
    <row r="389" spans="1:12" ht="15.75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31"/>
      <c r="L389" s="5"/>
    </row>
    <row r="390" spans="1:12" ht="15.75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31"/>
      <c r="L390" s="5"/>
    </row>
    <row r="391" spans="1:12" ht="15.75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31"/>
      <c r="L391" s="5"/>
    </row>
    <row r="392" spans="1:12" ht="15.75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31"/>
      <c r="L392" s="5"/>
    </row>
    <row r="393" spans="1:12" ht="15.75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31"/>
      <c r="L393" s="5"/>
    </row>
    <row r="394" spans="1:12" ht="15.75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31"/>
      <c r="L394" s="5"/>
    </row>
    <row r="395" spans="1:12" ht="15.75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31"/>
      <c r="L395" s="5"/>
    </row>
    <row r="396" spans="1:12" ht="15.75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31"/>
      <c r="L396" s="5"/>
    </row>
    <row r="397" spans="1:12" ht="15.75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31"/>
      <c r="L397" s="5"/>
    </row>
    <row r="398" spans="1:12" ht="15.75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31"/>
      <c r="L398" s="5"/>
    </row>
    <row r="399" spans="1:12" ht="15.75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31"/>
      <c r="L399" s="5"/>
    </row>
    <row r="400" spans="1:12" ht="15.75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31"/>
      <c r="L400" s="5"/>
    </row>
    <row r="401" spans="1:12" ht="15.75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31"/>
      <c r="L401" s="5"/>
    </row>
    <row r="402" spans="1:12" ht="15.75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31"/>
      <c r="L402" s="5"/>
    </row>
    <row r="403" spans="1:12" ht="15.75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31"/>
      <c r="L403" s="5"/>
    </row>
    <row r="404" spans="1:12" ht="15.75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31"/>
      <c r="L404" s="5"/>
    </row>
    <row r="405" spans="1:12" ht="15.75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31"/>
      <c r="L405" s="5"/>
    </row>
    <row r="406" spans="1:12" ht="15.75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31"/>
      <c r="L406" s="5"/>
    </row>
    <row r="407" spans="1:12" ht="15.75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31"/>
      <c r="L407" s="5"/>
    </row>
    <row r="408" spans="1:12" ht="15.75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31"/>
      <c r="L408" s="5"/>
    </row>
    <row r="409" spans="1:12" ht="15.75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31"/>
      <c r="L409" s="5"/>
    </row>
    <row r="410" spans="1:12" ht="15.75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31"/>
      <c r="L410" s="5"/>
    </row>
    <row r="411" spans="1:12" ht="15.75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31"/>
      <c r="L411" s="5"/>
    </row>
    <row r="412" spans="1:12" ht="15.75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31"/>
      <c r="L412" s="5"/>
    </row>
    <row r="413" spans="1:12" ht="15.75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31"/>
      <c r="L413" s="5"/>
    </row>
    <row r="414" spans="1:12" ht="15.75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31"/>
      <c r="L414" s="5"/>
    </row>
    <row r="415" spans="1:12" ht="15.75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31"/>
      <c r="L415" s="5"/>
    </row>
    <row r="416" spans="1:12" ht="15.75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31"/>
      <c r="L416" s="5"/>
    </row>
    <row r="417" spans="1:12" ht="15.75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31"/>
      <c r="L417" s="5"/>
    </row>
    <row r="418" spans="1:12" ht="15.75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31"/>
      <c r="L418" s="5"/>
    </row>
    <row r="419" spans="1:12" ht="15.75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31"/>
      <c r="L419" s="5"/>
    </row>
    <row r="420" spans="1:12" ht="15.75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31"/>
      <c r="L420" s="5"/>
    </row>
    <row r="421" spans="1:12" ht="15.75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31"/>
      <c r="L421" s="5"/>
    </row>
    <row r="422" spans="1:12" ht="15.75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31"/>
      <c r="L422" s="5"/>
    </row>
    <row r="423" spans="1:12" ht="15.75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31"/>
      <c r="L423" s="5"/>
    </row>
    <row r="424" spans="1:12" ht="15.75">
      <c r="A424" s="29"/>
      <c r="B424" s="29"/>
      <c r="C424" s="29"/>
      <c r="D424" s="29"/>
      <c r="E424" s="29"/>
      <c r="F424" s="29"/>
      <c r="G424" s="29"/>
      <c r="H424" s="29"/>
      <c r="I424" s="29"/>
      <c r="J424" s="29"/>
      <c r="K424" s="31"/>
      <c r="L424" s="5"/>
    </row>
    <row r="425" spans="1:12" ht="15.75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31"/>
      <c r="L425" s="5"/>
    </row>
    <row r="426" spans="1:12" ht="15.75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31"/>
      <c r="L426" s="5"/>
    </row>
    <row r="427" spans="1:12" ht="15.75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31"/>
      <c r="L427" s="5"/>
    </row>
    <row r="428" spans="1:12" ht="15.75">
      <c r="A428" s="29"/>
      <c r="B428" s="29"/>
      <c r="C428" s="29"/>
      <c r="D428" s="29"/>
      <c r="E428" s="29"/>
      <c r="F428" s="29"/>
      <c r="G428" s="29"/>
      <c r="H428" s="29"/>
      <c r="I428" s="29"/>
      <c r="J428" s="29"/>
      <c r="K428" s="31"/>
      <c r="L428" s="5"/>
    </row>
    <row r="429" spans="1:12" ht="15.75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31"/>
      <c r="L429" s="5"/>
    </row>
    <row r="430" spans="1:12" ht="15.75">
      <c r="A430" s="29"/>
      <c r="B430" s="29"/>
      <c r="C430" s="29"/>
      <c r="D430" s="29"/>
      <c r="E430" s="29"/>
      <c r="F430" s="29"/>
      <c r="G430" s="29"/>
      <c r="H430" s="29"/>
      <c r="I430" s="29"/>
      <c r="J430" s="29"/>
      <c r="K430" s="31"/>
      <c r="L430" s="5"/>
    </row>
    <row r="431" spans="1:12" ht="15.75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31"/>
      <c r="L431" s="5"/>
    </row>
    <row r="432" spans="1:12" ht="15.75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31"/>
      <c r="L432" s="5"/>
    </row>
    <row r="433" spans="1:12" ht="15.75">
      <c r="A433" s="29"/>
      <c r="B433" s="29"/>
      <c r="C433" s="29"/>
      <c r="D433" s="29"/>
      <c r="E433" s="29"/>
      <c r="F433" s="29"/>
      <c r="G433" s="29"/>
      <c r="H433" s="29"/>
      <c r="I433" s="29"/>
      <c r="J433" s="29"/>
      <c r="K433" s="31"/>
      <c r="L433" s="5"/>
    </row>
    <row r="434" spans="1:12" ht="15.75">
      <c r="A434" s="29"/>
      <c r="B434" s="29"/>
      <c r="C434" s="29"/>
      <c r="D434" s="29"/>
      <c r="E434" s="29"/>
      <c r="F434" s="29"/>
      <c r="G434" s="29"/>
      <c r="H434" s="29"/>
      <c r="I434" s="29"/>
      <c r="J434" s="29"/>
      <c r="K434" s="31"/>
      <c r="L434" s="5"/>
    </row>
    <row r="435" spans="1:12" ht="15.75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31"/>
      <c r="L435" s="5"/>
    </row>
    <row r="436" spans="11:12" ht="12">
      <c r="K436" s="5"/>
      <c r="L436" s="5"/>
    </row>
    <row r="437" spans="11:12" ht="12">
      <c r="K437" s="5"/>
      <c r="L437" s="5"/>
    </row>
    <row r="438" spans="11:12" ht="12">
      <c r="K438" s="5"/>
      <c r="L438" s="5"/>
    </row>
    <row r="439" spans="11:12" ht="12">
      <c r="K439" s="5"/>
      <c r="L439" s="5"/>
    </row>
    <row r="440" spans="11:12" ht="12">
      <c r="K440" s="5"/>
      <c r="L440" s="5"/>
    </row>
    <row r="441" spans="11:12" ht="12">
      <c r="K441" s="5"/>
      <c r="L441" s="5"/>
    </row>
    <row r="442" spans="11:12" ht="12">
      <c r="K442" s="5"/>
      <c r="L442" s="5"/>
    </row>
    <row r="443" spans="11:12" ht="12">
      <c r="K443" s="5"/>
      <c r="L443" s="5"/>
    </row>
    <row r="444" spans="11:12" ht="12">
      <c r="K444" s="5"/>
      <c r="L444" s="5"/>
    </row>
    <row r="445" spans="11:12" ht="12">
      <c r="K445" s="5"/>
      <c r="L445" s="5"/>
    </row>
    <row r="446" spans="11:12" ht="12">
      <c r="K446" s="5"/>
      <c r="L446" s="5"/>
    </row>
    <row r="447" spans="11:12" ht="12">
      <c r="K447" s="5"/>
      <c r="L447" s="5"/>
    </row>
    <row r="448" spans="11:12" ht="12">
      <c r="K448" s="5"/>
      <c r="L448" s="5"/>
    </row>
    <row r="449" spans="11:12" ht="12">
      <c r="K449" s="5"/>
      <c r="L449" s="5"/>
    </row>
    <row r="450" spans="11:12" ht="12">
      <c r="K450" s="5"/>
      <c r="L450" s="5"/>
    </row>
    <row r="451" spans="11:12" ht="12">
      <c r="K451" s="5"/>
      <c r="L451" s="5"/>
    </row>
    <row r="452" spans="11:12" ht="12">
      <c r="K452" s="5"/>
      <c r="L452" s="5"/>
    </row>
    <row r="453" spans="11:12" ht="12">
      <c r="K453" s="5"/>
      <c r="L453" s="5"/>
    </row>
    <row r="454" spans="11:12" ht="12">
      <c r="K454" s="5"/>
      <c r="L454" s="5"/>
    </row>
    <row r="455" spans="11:12" ht="12">
      <c r="K455" s="5"/>
      <c r="L455" s="5"/>
    </row>
    <row r="456" spans="11:12" ht="12">
      <c r="K456" s="5"/>
      <c r="L456" s="5"/>
    </row>
    <row r="457" spans="11:12" ht="12">
      <c r="K457" s="5"/>
      <c r="L457" s="5"/>
    </row>
    <row r="458" spans="11:12" ht="12">
      <c r="K458" s="5"/>
      <c r="L458" s="5"/>
    </row>
    <row r="459" spans="11:12" ht="12">
      <c r="K459" s="5"/>
      <c r="L459" s="5"/>
    </row>
    <row r="460" spans="11:12" ht="12">
      <c r="K460" s="5"/>
      <c r="L460" s="5"/>
    </row>
    <row r="461" spans="11:12" ht="12">
      <c r="K461" s="5"/>
      <c r="L461" s="5"/>
    </row>
    <row r="462" spans="11:12" ht="12">
      <c r="K462" s="5"/>
      <c r="L462" s="5"/>
    </row>
    <row r="463" spans="11:12" ht="12">
      <c r="K463" s="5"/>
      <c r="L463" s="5"/>
    </row>
    <row r="464" spans="11:12" ht="12">
      <c r="K464" s="5"/>
      <c r="L464" s="5"/>
    </row>
    <row r="465" spans="11:12" ht="12">
      <c r="K465" s="5"/>
      <c r="L465" s="5"/>
    </row>
    <row r="466" spans="11:12" ht="12">
      <c r="K466" s="5"/>
      <c r="L466" s="5"/>
    </row>
    <row r="467" spans="11:12" ht="12">
      <c r="K467" s="5"/>
      <c r="L467" s="5"/>
    </row>
    <row r="468" spans="11:12" ht="12">
      <c r="K468" s="5"/>
      <c r="L468" s="5"/>
    </row>
    <row r="469" spans="11:12" ht="12">
      <c r="K469" s="5"/>
      <c r="L469" s="5"/>
    </row>
    <row r="470" spans="11:12" ht="12">
      <c r="K470" s="5"/>
      <c r="L470" s="5"/>
    </row>
    <row r="471" spans="11:12" ht="12">
      <c r="K471" s="5"/>
      <c r="L471" s="5"/>
    </row>
    <row r="472" spans="11:12" ht="12">
      <c r="K472" s="5"/>
      <c r="L472" s="5"/>
    </row>
    <row r="473" spans="11:12" ht="12">
      <c r="K473" s="5"/>
      <c r="L473" s="5"/>
    </row>
    <row r="474" spans="11:12" ht="12">
      <c r="K474" s="5"/>
      <c r="L474" s="5"/>
    </row>
    <row r="475" spans="11:12" ht="12">
      <c r="K475" s="5"/>
      <c r="L475" s="5"/>
    </row>
    <row r="476" spans="11:12" ht="12">
      <c r="K476" s="5"/>
      <c r="L476" s="5"/>
    </row>
    <row r="477" spans="11:12" ht="12">
      <c r="K477" s="5"/>
      <c r="L477" s="5"/>
    </row>
    <row r="478" spans="11:12" ht="12">
      <c r="K478" s="5"/>
      <c r="L478" s="5"/>
    </row>
    <row r="479" spans="11:12" ht="12">
      <c r="K479" s="5"/>
      <c r="L479" s="5"/>
    </row>
    <row r="480" spans="11:12" ht="12">
      <c r="K480" s="5"/>
      <c r="L480" s="5"/>
    </row>
    <row r="481" spans="11:12" ht="12">
      <c r="K481" s="5"/>
      <c r="L481" s="5"/>
    </row>
    <row r="482" spans="11:12" ht="12">
      <c r="K482" s="5"/>
      <c r="L482" s="5"/>
    </row>
    <row r="483" spans="11:12" ht="12">
      <c r="K483" s="5"/>
      <c r="L483" s="5"/>
    </row>
    <row r="484" spans="11:12" ht="12">
      <c r="K484" s="5"/>
      <c r="L484" s="5"/>
    </row>
    <row r="485" spans="11:12" ht="12">
      <c r="K485" s="5"/>
      <c r="L485" s="5"/>
    </row>
    <row r="486" spans="11:12" ht="12">
      <c r="K486" s="5"/>
      <c r="L486" s="5"/>
    </row>
    <row r="487" spans="11:12" ht="12">
      <c r="K487" s="5"/>
      <c r="L487" s="5"/>
    </row>
    <row r="488" spans="11:12" ht="12">
      <c r="K488" s="5"/>
      <c r="L488" s="5"/>
    </row>
    <row r="489" spans="11:12" ht="12">
      <c r="K489" s="5"/>
      <c r="L489" s="5"/>
    </row>
    <row r="490" spans="11:12" ht="12">
      <c r="K490" s="5"/>
      <c r="L490" s="5"/>
    </row>
    <row r="491" spans="11:12" ht="12">
      <c r="K491" s="5"/>
      <c r="L491" s="5"/>
    </row>
    <row r="492" spans="11:12" ht="12">
      <c r="K492" s="5"/>
      <c r="L492" s="5"/>
    </row>
    <row r="493" spans="11:12" ht="12">
      <c r="K493" s="5"/>
      <c r="L493" s="5"/>
    </row>
    <row r="494" spans="11:12" ht="12">
      <c r="K494" s="5"/>
      <c r="L494" s="5"/>
    </row>
    <row r="495" spans="11:12" ht="12">
      <c r="K495" s="5"/>
      <c r="L495" s="5"/>
    </row>
    <row r="496" spans="11:12" ht="12">
      <c r="K496" s="5"/>
      <c r="L496" s="5"/>
    </row>
    <row r="497" spans="11:12" ht="12">
      <c r="K497" s="5"/>
      <c r="L497" s="5"/>
    </row>
    <row r="498" spans="11:12" ht="12">
      <c r="K498" s="5"/>
      <c r="L498" s="5"/>
    </row>
    <row r="499" spans="11:12" ht="12">
      <c r="K499" s="5"/>
      <c r="L499" s="5"/>
    </row>
    <row r="500" spans="11:12" ht="12">
      <c r="K500" s="5"/>
      <c r="L500" s="5"/>
    </row>
    <row r="501" spans="11:12" ht="12">
      <c r="K501" s="5"/>
      <c r="L501" s="5"/>
    </row>
    <row r="502" spans="11:12" ht="12">
      <c r="K502" s="5"/>
      <c r="L502" s="5"/>
    </row>
    <row r="503" spans="11:12" ht="12">
      <c r="K503" s="5"/>
      <c r="L503" s="5"/>
    </row>
    <row r="504" spans="11:12" ht="12">
      <c r="K504" s="5"/>
      <c r="L504" s="5"/>
    </row>
    <row r="505" spans="11:12" ht="12">
      <c r="K505" s="5"/>
      <c r="L505" s="5"/>
    </row>
    <row r="506" spans="11:12" ht="12">
      <c r="K506" s="5"/>
      <c r="L506" s="5"/>
    </row>
    <row r="507" spans="11:12" ht="12">
      <c r="K507" s="5"/>
      <c r="L507" s="5"/>
    </row>
    <row r="508" spans="11:12" ht="12">
      <c r="K508" s="5"/>
      <c r="L508" s="5"/>
    </row>
    <row r="509" spans="11:12" ht="12">
      <c r="K509" s="5"/>
      <c r="L509" s="5"/>
    </row>
    <row r="510" spans="11:12" ht="12">
      <c r="K510" s="5"/>
      <c r="L510" s="5"/>
    </row>
    <row r="511" spans="11:12" ht="12">
      <c r="K511" s="5"/>
      <c r="L511" s="5"/>
    </row>
    <row r="512" spans="11:12" ht="12">
      <c r="K512" s="5"/>
      <c r="L512" s="5"/>
    </row>
    <row r="513" spans="11:12" ht="12">
      <c r="K513" s="5"/>
      <c r="L513" s="5"/>
    </row>
    <row r="514" spans="11:12" ht="12">
      <c r="K514" s="5"/>
      <c r="L514" s="5"/>
    </row>
    <row r="515" spans="11:12" ht="12">
      <c r="K515" s="5"/>
      <c r="L515" s="5"/>
    </row>
    <row r="516" spans="11:12" ht="12">
      <c r="K516" s="5"/>
      <c r="L516" s="5"/>
    </row>
    <row r="517" spans="11:12" ht="12">
      <c r="K517" s="5"/>
      <c r="L517" s="5"/>
    </row>
    <row r="518" spans="11:12" ht="12">
      <c r="K518" s="5"/>
      <c r="L518" s="5"/>
    </row>
    <row r="519" spans="11:12" ht="12">
      <c r="K519" s="5"/>
      <c r="L519" s="5"/>
    </row>
    <row r="520" spans="11:12" ht="12">
      <c r="K520" s="5"/>
      <c r="L520" s="5"/>
    </row>
    <row r="521" spans="11:12" ht="12">
      <c r="K521" s="5"/>
      <c r="L521" s="5"/>
    </row>
    <row r="522" spans="11:12" ht="12">
      <c r="K522" s="5"/>
      <c r="L522" s="5"/>
    </row>
    <row r="523" spans="11:12" ht="12">
      <c r="K523" s="5"/>
      <c r="L523" s="5"/>
    </row>
    <row r="524" spans="11:12" ht="12">
      <c r="K524" s="5"/>
      <c r="L524" s="5"/>
    </row>
    <row r="525" spans="11:12" ht="12">
      <c r="K525" s="5"/>
      <c r="L525" s="5"/>
    </row>
    <row r="526" spans="11:12" ht="12">
      <c r="K526" s="5"/>
      <c r="L526" s="5"/>
    </row>
    <row r="527" spans="11:12" ht="12">
      <c r="K527" s="5"/>
      <c r="L527" s="5"/>
    </row>
    <row r="528" spans="11:12" ht="12">
      <c r="K528" s="5"/>
      <c r="L528" s="5"/>
    </row>
    <row r="529" spans="11:12" ht="12">
      <c r="K529" s="5"/>
      <c r="L529" s="5"/>
    </row>
    <row r="530" spans="11:12" ht="12">
      <c r="K530" s="5"/>
      <c r="L530" s="5"/>
    </row>
    <row r="531" spans="11:12" ht="12">
      <c r="K531" s="5"/>
      <c r="L531" s="5"/>
    </row>
    <row r="532" spans="11:12" ht="12">
      <c r="K532" s="5"/>
      <c r="L532" s="5"/>
    </row>
    <row r="533" spans="11:12" ht="12">
      <c r="K533" s="5"/>
      <c r="L533" s="5"/>
    </row>
    <row r="534" spans="11:12" ht="12">
      <c r="K534" s="5"/>
      <c r="L534" s="5"/>
    </row>
    <row r="535" spans="11:12" ht="12">
      <c r="K535" s="5"/>
      <c r="L535" s="5"/>
    </row>
    <row r="536" spans="11:12" ht="12">
      <c r="K536" s="5"/>
      <c r="L536" s="5"/>
    </row>
    <row r="537" spans="11:12" ht="12">
      <c r="K537" s="5"/>
      <c r="L537" s="5"/>
    </row>
    <row r="538" spans="11:12" ht="12">
      <c r="K538" s="5"/>
      <c r="L538" s="5"/>
    </row>
    <row r="539" spans="11:12" ht="12">
      <c r="K539" s="5"/>
      <c r="L539" s="5"/>
    </row>
    <row r="540" spans="11:12" ht="12">
      <c r="K540" s="5"/>
      <c r="L540" s="5"/>
    </row>
    <row r="541" spans="11:12" ht="12">
      <c r="K541" s="5"/>
      <c r="L541" s="5"/>
    </row>
    <row r="542" spans="11:12" ht="12">
      <c r="K542" s="5"/>
      <c r="L542" s="5"/>
    </row>
    <row r="543" spans="11:12" ht="12">
      <c r="K543" s="5"/>
      <c r="L543" s="5"/>
    </row>
    <row r="544" spans="11:12" ht="12">
      <c r="K544" s="5"/>
      <c r="L544" s="5"/>
    </row>
    <row r="545" spans="11:12" ht="12">
      <c r="K545" s="5"/>
      <c r="L545" s="5"/>
    </row>
    <row r="546" spans="11:12" ht="12">
      <c r="K546" s="5"/>
      <c r="L546" s="5"/>
    </row>
    <row r="547" spans="11:12" ht="12">
      <c r="K547" s="5"/>
      <c r="L547" s="5"/>
    </row>
    <row r="548" spans="11:12" ht="12">
      <c r="K548" s="5"/>
      <c r="L548" s="5"/>
    </row>
    <row r="549" spans="11:12" ht="12">
      <c r="K549" s="5"/>
      <c r="L549" s="5"/>
    </row>
    <row r="550" spans="11:12" ht="12">
      <c r="K550" s="5"/>
      <c r="L550" s="5"/>
    </row>
    <row r="551" spans="11:12" ht="12">
      <c r="K551" s="5"/>
      <c r="L551" s="5"/>
    </row>
    <row r="552" spans="11:12" ht="12">
      <c r="K552" s="5"/>
      <c r="L552" s="5"/>
    </row>
    <row r="553" spans="11:12" ht="12">
      <c r="K553" s="5"/>
      <c r="L553" s="5"/>
    </row>
    <row r="554" spans="11:12" ht="12">
      <c r="K554" s="5"/>
      <c r="L554" s="5"/>
    </row>
    <row r="555" spans="11:12" ht="12">
      <c r="K555" s="5"/>
      <c r="L555" s="5"/>
    </row>
    <row r="556" spans="11:12" ht="12">
      <c r="K556" s="5"/>
      <c r="L556" s="5"/>
    </row>
    <row r="557" spans="11:12" ht="12">
      <c r="K557" s="5"/>
      <c r="L557" s="5"/>
    </row>
    <row r="558" spans="11:12" ht="12">
      <c r="K558" s="5"/>
      <c r="L558" s="5"/>
    </row>
    <row r="559" spans="11:12" ht="12">
      <c r="K559" s="5"/>
      <c r="L559" s="5"/>
    </row>
    <row r="560" spans="11:12" ht="12">
      <c r="K560" s="5"/>
      <c r="L560" s="5"/>
    </row>
    <row r="561" spans="11:12" ht="12">
      <c r="K561" s="5"/>
      <c r="L561" s="5"/>
    </row>
    <row r="562" spans="11:12" ht="12">
      <c r="K562" s="5"/>
      <c r="L562" s="5"/>
    </row>
    <row r="563" spans="11:12" ht="12">
      <c r="K563" s="5"/>
      <c r="L563" s="5"/>
    </row>
    <row r="564" spans="11:12" ht="12">
      <c r="K564" s="5"/>
      <c r="L564" s="5"/>
    </row>
    <row r="565" spans="11:12" ht="12">
      <c r="K565" s="5"/>
      <c r="L565" s="5"/>
    </row>
    <row r="566" spans="11:12" ht="12">
      <c r="K566" s="5"/>
      <c r="L566" s="5"/>
    </row>
    <row r="567" spans="11:12" ht="12">
      <c r="K567" s="5"/>
      <c r="L567" s="5"/>
    </row>
    <row r="568" spans="11:12" ht="12">
      <c r="K568" s="5"/>
      <c r="L568" s="5"/>
    </row>
    <row r="569" spans="11:12" ht="12">
      <c r="K569" s="5"/>
      <c r="L569" s="5"/>
    </row>
    <row r="570" spans="11:12" ht="12">
      <c r="K570" s="5"/>
      <c r="L570" s="5"/>
    </row>
    <row r="571" spans="11:12" ht="12">
      <c r="K571" s="5"/>
      <c r="L571" s="5"/>
    </row>
    <row r="572" spans="11:12" ht="12">
      <c r="K572" s="5"/>
      <c r="L572" s="5"/>
    </row>
    <row r="573" spans="11:12" ht="12">
      <c r="K573" s="5"/>
      <c r="L573" s="5"/>
    </row>
    <row r="574" spans="11:12" ht="12">
      <c r="K574" s="5"/>
      <c r="L574" s="5"/>
    </row>
    <row r="575" spans="11:12" ht="12">
      <c r="K575" s="5"/>
      <c r="L575" s="5"/>
    </row>
    <row r="576" spans="11:12" ht="12">
      <c r="K576" s="5"/>
      <c r="L576" s="5"/>
    </row>
    <row r="577" spans="11:12" ht="12">
      <c r="K577" s="5"/>
      <c r="L577" s="5"/>
    </row>
    <row r="578" spans="11:12" ht="12">
      <c r="K578" s="5"/>
      <c r="L578" s="5"/>
    </row>
    <row r="579" spans="11:12" ht="12">
      <c r="K579" s="5"/>
      <c r="L579" s="5"/>
    </row>
    <row r="580" spans="11:12" ht="12">
      <c r="K580" s="5"/>
      <c r="L580" s="5"/>
    </row>
    <row r="581" spans="11:12" ht="12">
      <c r="K581" s="5"/>
      <c r="L581" s="5"/>
    </row>
    <row r="582" spans="11:12" ht="12">
      <c r="K582" s="5"/>
      <c r="L582" s="5"/>
    </row>
    <row r="583" spans="11:12" ht="12">
      <c r="K583" s="5"/>
      <c r="L583" s="5"/>
    </row>
    <row r="584" spans="11:12" ht="12">
      <c r="K584" s="5"/>
      <c r="L584" s="5"/>
    </row>
    <row r="585" spans="11:12" ht="12">
      <c r="K585" s="5"/>
      <c r="L585" s="5"/>
    </row>
    <row r="586" spans="11:12" ht="12">
      <c r="K586" s="5"/>
      <c r="L586" s="5"/>
    </row>
    <row r="587" spans="11:12" ht="12">
      <c r="K587" s="5"/>
      <c r="L587" s="5"/>
    </row>
    <row r="588" spans="11:12" ht="12">
      <c r="K588" s="5"/>
      <c r="L588" s="5"/>
    </row>
    <row r="589" spans="11:12" ht="12">
      <c r="K589" s="5"/>
      <c r="L589" s="5"/>
    </row>
    <row r="590" spans="11:12" ht="12">
      <c r="K590" s="5"/>
      <c r="L590" s="5"/>
    </row>
    <row r="591" spans="11:12" ht="12">
      <c r="K591" s="5"/>
      <c r="L591" s="5"/>
    </row>
    <row r="592" spans="11:12" ht="12">
      <c r="K592" s="5"/>
      <c r="L592" s="5"/>
    </row>
    <row r="593" spans="11:12" ht="12">
      <c r="K593" s="5"/>
      <c r="L593" s="5"/>
    </row>
    <row r="594" spans="11:12" ht="12">
      <c r="K594" s="5"/>
      <c r="L594" s="5"/>
    </row>
    <row r="595" spans="11:12" ht="12">
      <c r="K595" s="5"/>
      <c r="L595" s="5"/>
    </row>
    <row r="596" spans="11:12" ht="12">
      <c r="K596" s="5"/>
      <c r="L596" s="5"/>
    </row>
    <row r="597" spans="11:12" ht="12">
      <c r="K597" s="5"/>
      <c r="L597" s="5"/>
    </row>
    <row r="598" spans="11:12" ht="12">
      <c r="K598" s="5"/>
      <c r="L598" s="5"/>
    </row>
    <row r="599" spans="11:12" ht="12">
      <c r="K599" s="5"/>
      <c r="L599" s="5"/>
    </row>
    <row r="600" spans="11:12" ht="12">
      <c r="K600" s="5"/>
      <c r="L600" s="5"/>
    </row>
    <row r="601" spans="11:12" ht="12">
      <c r="K601" s="5"/>
      <c r="L601" s="5"/>
    </row>
    <row r="602" spans="11:12" ht="12">
      <c r="K602" s="5"/>
      <c r="L602" s="5"/>
    </row>
    <row r="603" spans="11:12" ht="12">
      <c r="K603" s="5"/>
      <c r="L603" s="5"/>
    </row>
    <row r="604" spans="11:12" ht="12">
      <c r="K604" s="5"/>
      <c r="L604" s="5"/>
    </row>
    <row r="605" spans="11:12" ht="12">
      <c r="K605" s="5"/>
      <c r="L605" s="5"/>
    </row>
    <row r="606" spans="11:12" ht="12">
      <c r="K606" s="5"/>
      <c r="L606" s="5"/>
    </row>
    <row r="607" spans="11:12" ht="12">
      <c r="K607" s="5"/>
      <c r="L607" s="5"/>
    </row>
    <row r="608" spans="11:12" ht="12">
      <c r="K608" s="5"/>
      <c r="L608" s="5"/>
    </row>
    <row r="609" spans="11:12" ht="12">
      <c r="K609" s="5"/>
      <c r="L609" s="5"/>
    </row>
    <row r="610" spans="11:12" ht="12">
      <c r="K610" s="5"/>
      <c r="L610" s="5"/>
    </row>
    <row r="611" spans="11:12" ht="12">
      <c r="K611" s="5"/>
      <c r="L611" s="5"/>
    </row>
    <row r="612" spans="11:12" ht="12">
      <c r="K612" s="5"/>
      <c r="L612" s="5"/>
    </row>
    <row r="613" spans="11:12" ht="12">
      <c r="K613" s="5"/>
      <c r="L613" s="5"/>
    </row>
    <row r="614" spans="11:12" ht="12">
      <c r="K614" s="5"/>
      <c r="L614" s="5"/>
    </row>
    <row r="615" spans="11:12" ht="12">
      <c r="K615" s="5"/>
      <c r="L615" s="5"/>
    </row>
    <row r="616" spans="11:12" ht="12">
      <c r="K616" s="5"/>
      <c r="L616" s="5"/>
    </row>
    <row r="617" spans="11:12" ht="12">
      <c r="K617" s="5"/>
      <c r="L617" s="5"/>
    </row>
    <row r="618" spans="11:12" ht="12">
      <c r="K618" s="5"/>
      <c r="L618" s="5"/>
    </row>
    <row r="619" spans="11:12" ht="12">
      <c r="K619" s="5"/>
      <c r="L619" s="5"/>
    </row>
    <row r="620" spans="11:12" ht="12">
      <c r="K620" s="5"/>
      <c r="L620" s="5"/>
    </row>
    <row r="621" spans="11:12" ht="12">
      <c r="K621" s="5"/>
      <c r="L621" s="5"/>
    </row>
    <row r="622" spans="11:12" ht="12">
      <c r="K622" s="5"/>
      <c r="L622" s="5"/>
    </row>
    <row r="623" spans="11:12" ht="12">
      <c r="K623" s="5"/>
      <c r="L623" s="5"/>
    </row>
    <row r="624" spans="11:12" ht="12">
      <c r="K624" s="5"/>
      <c r="L624" s="5"/>
    </row>
    <row r="625" spans="11:12" ht="12">
      <c r="K625" s="5"/>
      <c r="L625" s="5"/>
    </row>
    <row r="626" spans="11:12" ht="12">
      <c r="K626" s="5"/>
      <c r="L626" s="5"/>
    </row>
    <row r="627" spans="11:12" ht="12">
      <c r="K627" s="5"/>
      <c r="L627" s="5"/>
    </row>
    <row r="628" spans="11:12" ht="12">
      <c r="K628" s="5"/>
      <c r="L628" s="5"/>
    </row>
    <row r="629" spans="11:12" ht="12">
      <c r="K629" s="5"/>
      <c r="L629" s="5"/>
    </row>
    <row r="630" spans="11:12" ht="12">
      <c r="K630" s="5"/>
      <c r="L630" s="5"/>
    </row>
    <row r="631" spans="11:12" ht="12">
      <c r="K631" s="5"/>
      <c r="L631" s="5"/>
    </row>
    <row r="632" spans="11:12" ht="12">
      <c r="K632" s="5"/>
      <c r="L632" s="5"/>
    </row>
    <row r="633" spans="11:12" ht="12">
      <c r="K633" s="5"/>
      <c r="L633" s="5"/>
    </row>
    <row r="634" spans="11:12" ht="12">
      <c r="K634" s="5"/>
      <c r="L634" s="5"/>
    </row>
    <row r="635" spans="11:12" ht="12">
      <c r="K635" s="5"/>
      <c r="L635" s="5"/>
    </row>
    <row r="636" spans="11:12" ht="12">
      <c r="K636" s="5"/>
      <c r="L636" s="5"/>
    </row>
    <row r="637" spans="11:12" ht="12">
      <c r="K637" s="5"/>
      <c r="L637" s="5"/>
    </row>
    <row r="638" spans="11:12" ht="12">
      <c r="K638" s="5"/>
      <c r="L638" s="5"/>
    </row>
    <row r="639" spans="11:12" ht="12">
      <c r="K639" s="5"/>
      <c r="L639" s="5"/>
    </row>
    <row r="640" spans="11:12" ht="12">
      <c r="K640" s="5"/>
      <c r="L640" s="5"/>
    </row>
    <row r="641" spans="11:12" ht="12">
      <c r="K641" s="5"/>
      <c r="L641" s="5"/>
    </row>
    <row r="642" spans="11:12" ht="12">
      <c r="K642" s="5"/>
      <c r="L642" s="5"/>
    </row>
    <row r="643" spans="11:12" ht="12">
      <c r="K643" s="5"/>
      <c r="L643" s="5"/>
    </row>
    <row r="644" spans="11:12" ht="12">
      <c r="K644" s="5"/>
      <c r="L644" s="5"/>
    </row>
    <row r="645" spans="11:12" ht="12">
      <c r="K645" s="5"/>
      <c r="L645" s="5"/>
    </row>
    <row r="646" spans="11:12" ht="12">
      <c r="K646" s="5"/>
      <c r="L646" s="5"/>
    </row>
    <row r="647" spans="11:12" ht="12">
      <c r="K647" s="5"/>
      <c r="L647" s="5"/>
    </row>
    <row r="648" spans="11:12" ht="12">
      <c r="K648" s="5"/>
      <c r="L648" s="5"/>
    </row>
    <row r="649" spans="11:12" ht="12">
      <c r="K649" s="5"/>
      <c r="L649" s="5"/>
    </row>
    <row r="650" spans="11:12" ht="12">
      <c r="K650" s="5"/>
      <c r="L650" s="5"/>
    </row>
    <row r="651" spans="11:12" ht="12">
      <c r="K651" s="5"/>
      <c r="L651" s="5"/>
    </row>
    <row r="652" spans="11:12" ht="12">
      <c r="K652" s="5"/>
      <c r="L652" s="5"/>
    </row>
    <row r="653" spans="11:12" ht="12">
      <c r="K653" s="5"/>
      <c r="L653" s="5"/>
    </row>
    <row r="654" spans="11:12" ht="12">
      <c r="K654" s="5"/>
      <c r="L654" s="5"/>
    </row>
    <row r="655" spans="11:12" ht="12">
      <c r="K655" s="5"/>
      <c r="L655" s="5"/>
    </row>
    <row r="656" spans="11:12" ht="12">
      <c r="K656" s="5"/>
      <c r="L656" s="5"/>
    </row>
    <row r="657" spans="11:12" ht="12">
      <c r="K657" s="5"/>
      <c r="L657" s="5"/>
    </row>
    <row r="658" spans="11:12" ht="12">
      <c r="K658" s="5"/>
      <c r="L658" s="5"/>
    </row>
    <row r="659" spans="11:12" ht="12">
      <c r="K659" s="5"/>
      <c r="L659" s="5"/>
    </row>
    <row r="660" spans="11:12" ht="12">
      <c r="K660" s="5"/>
      <c r="L660" s="5"/>
    </row>
    <row r="661" spans="11:12" ht="12">
      <c r="K661" s="5"/>
      <c r="L661" s="5"/>
    </row>
    <row r="662" spans="11:12" ht="12">
      <c r="K662" s="5"/>
      <c r="L662" s="5"/>
    </row>
    <row r="663" spans="11:12" ht="12">
      <c r="K663" s="5"/>
      <c r="L663" s="5"/>
    </row>
    <row r="664" spans="11:12" ht="12">
      <c r="K664" s="5"/>
      <c r="L664" s="5"/>
    </row>
    <row r="665" spans="11:12" ht="12">
      <c r="K665" s="5"/>
      <c r="L665" s="5"/>
    </row>
    <row r="666" spans="11:12" ht="12">
      <c r="K666" s="5"/>
      <c r="L666" s="5"/>
    </row>
    <row r="667" spans="11:12" ht="12">
      <c r="K667" s="5"/>
      <c r="L667" s="5"/>
    </row>
    <row r="668" spans="11:12" ht="12">
      <c r="K668" s="5"/>
      <c r="L668" s="5"/>
    </row>
    <row r="669" spans="11:12" ht="12">
      <c r="K669" s="5"/>
      <c r="L669" s="5"/>
    </row>
    <row r="670" spans="11:12" ht="12">
      <c r="K670" s="5"/>
      <c r="L670" s="5"/>
    </row>
    <row r="671" spans="11:12" ht="12">
      <c r="K671" s="5"/>
      <c r="L671" s="5"/>
    </row>
    <row r="672" spans="11:12" ht="12">
      <c r="K672" s="5"/>
      <c r="L672" s="5"/>
    </row>
    <row r="673" spans="11:12" ht="12">
      <c r="K673" s="5"/>
      <c r="L673" s="5"/>
    </row>
    <row r="674" spans="11:12" ht="12">
      <c r="K674" s="5"/>
      <c r="L674" s="5"/>
    </row>
    <row r="675" spans="11:12" ht="12">
      <c r="K675" s="5"/>
      <c r="L675" s="5"/>
    </row>
    <row r="676" spans="11:12" ht="12">
      <c r="K676" s="5"/>
      <c r="L676" s="5"/>
    </row>
    <row r="677" spans="11:12" ht="12">
      <c r="K677" s="5"/>
      <c r="L677" s="5"/>
    </row>
    <row r="678" spans="11:12" ht="12">
      <c r="K678" s="5"/>
      <c r="L678" s="5"/>
    </row>
    <row r="679" spans="11:12" ht="12">
      <c r="K679" s="5"/>
      <c r="L679" s="5"/>
    </row>
    <row r="680" spans="11:12" ht="12">
      <c r="K680" s="5"/>
      <c r="L680" s="5"/>
    </row>
    <row r="681" spans="11:12" ht="12">
      <c r="K681" s="5"/>
      <c r="L681" s="5"/>
    </row>
    <row r="682" spans="11:12" ht="12">
      <c r="K682" s="5"/>
      <c r="L682" s="5"/>
    </row>
    <row r="683" spans="11:12" ht="12">
      <c r="K683" s="5"/>
      <c r="L683" s="5"/>
    </row>
    <row r="684" spans="11:12" ht="12">
      <c r="K684" s="5"/>
      <c r="L684" s="5"/>
    </row>
    <row r="685" spans="11:12" ht="12">
      <c r="K685" s="5"/>
      <c r="L685" s="5"/>
    </row>
    <row r="686" spans="11:12" ht="12">
      <c r="K686" s="5"/>
      <c r="L686" s="5"/>
    </row>
    <row r="687" spans="11:12" ht="12">
      <c r="K687" s="5"/>
      <c r="L687" s="5"/>
    </row>
    <row r="688" spans="11:12" ht="12">
      <c r="K688" s="5"/>
      <c r="L688" s="5"/>
    </row>
    <row r="689" spans="11:12" ht="12">
      <c r="K689" s="5"/>
      <c r="L689" s="5"/>
    </row>
    <row r="690" spans="11:12" ht="12">
      <c r="K690" s="5"/>
      <c r="L690" s="5"/>
    </row>
    <row r="691" spans="11:12" ht="12">
      <c r="K691" s="5"/>
      <c r="L691" s="5"/>
    </row>
    <row r="692" spans="11:12" ht="12">
      <c r="K692" s="5"/>
      <c r="L692" s="5"/>
    </row>
    <row r="693" spans="11:12" ht="12">
      <c r="K693" s="5"/>
      <c r="L693" s="5"/>
    </row>
    <row r="694" spans="11:12" ht="12">
      <c r="K694" s="5"/>
      <c r="L694" s="5"/>
    </row>
    <row r="695" spans="11:12" ht="12">
      <c r="K695" s="5"/>
      <c r="L695" s="5"/>
    </row>
    <row r="696" spans="11:12" ht="12">
      <c r="K696" s="5"/>
      <c r="L696" s="5"/>
    </row>
    <row r="697" spans="11:12" ht="12">
      <c r="K697" s="5"/>
      <c r="L697" s="5"/>
    </row>
    <row r="698" spans="11:12" ht="12">
      <c r="K698" s="5"/>
      <c r="L698" s="5"/>
    </row>
    <row r="699" spans="11:12" ht="12">
      <c r="K699" s="5"/>
      <c r="L699" s="5"/>
    </row>
    <row r="700" spans="11:12" ht="12">
      <c r="K700" s="5"/>
      <c r="L700" s="5"/>
    </row>
    <row r="701" spans="11:12" ht="12">
      <c r="K701" s="5"/>
      <c r="L701" s="5"/>
    </row>
    <row r="702" spans="11:12" ht="12">
      <c r="K702" s="5"/>
      <c r="L702" s="5"/>
    </row>
    <row r="703" spans="11:12" ht="12">
      <c r="K703" s="5"/>
      <c r="L703" s="5"/>
    </row>
    <row r="704" spans="11:12" ht="12">
      <c r="K704" s="5"/>
      <c r="L704" s="5"/>
    </row>
    <row r="705" spans="11:12" ht="12">
      <c r="K705" s="5"/>
      <c r="L705" s="5"/>
    </row>
    <row r="706" spans="11:12" ht="12">
      <c r="K706" s="5"/>
      <c r="L706" s="5"/>
    </row>
    <row r="707" spans="11:12" ht="12">
      <c r="K707" s="5"/>
      <c r="L707" s="5"/>
    </row>
    <row r="708" spans="11:12" ht="12">
      <c r="K708" s="5"/>
      <c r="L708" s="5"/>
    </row>
    <row r="709" spans="11:12" ht="12">
      <c r="K709" s="5"/>
      <c r="L709" s="5"/>
    </row>
    <row r="710" spans="11:12" ht="12">
      <c r="K710" s="5"/>
      <c r="L710" s="5"/>
    </row>
    <row r="711" spans="11:12" ht="12">
      <c r="K711" s="5"/>
      <c r="L711" s="5"/>
    </row>
    <row r="712" spans="11:12" ht="12">
      <c r="K712" s="5"/>
      <c r="L712" s="5"/>
    </row>
    <row r="713" spans="11:12" ht="12">
      <c r="K713" s="5"/>
      <c r="L713" s="5"/>
    </row>
    <row r="714" spans="11:12" ht="12">
      <c r="K714" s="5"/>
      <c r="L714" s="5"/>
    </row>
    <row r="715" spans="11:12" ht="12">
      <c r="K715" s="5"/>
      <c r="L715" s="5"/>
    </row>
    <row r="716" spans="11:12" ht="12">
      <c r="K716" s="5"/>
      <c r="L716" s="5"/>
    </row>
    <row r="717" spans="11:12" ht="12">
      <c r="K717" s="5"/>
      <c r="L717" s="5"/>
    </row>
    <row r="718" spans="11:12" ht="12">
      <c r="K718" s="5"/>
      <c r="L718" s="5"/>
    </row>
    <row r="719" spans="11:12" ht="12">
      <c r="K719" s="5"/>
      <c r="L719" s="5"/>
    </row>
    <row r="720" spans="11:12" ht="12">
      <c r="K720" s="5"/>
      <c r="L720" s="5"/>
    </row>
    <row r="721" spans="11:12" ht="12">
      <c r="K721" s="5"/>
      <c r="L721" s="5"/>
    </row>
    <row r="722" spans="11:12" ht="12">
      <c r="K722" s="5"/>
      <c r="L722" s="5"/>
    </row>
    <row r="723" spans="11:12" ht="12">
      <c r="K723" s="5"/>
      <c r="L723" s="5"/>
    </row>
    <row r="724" spans="11:12" ht="12">
      <c r="K724" s="5"/>
      <c r="L724" s="5"/>
    </row>
    <row r="725" spans="11:12" ht="12">
      <c r="K725" s="5"/>
      <c r="L725" s="5"/>
    </row>
    <row r="726" spans="11:12" ht="12">
      <c r="K726" s="5"/>
      <c r="L726" s="5"/>
    </row>
    <row r="727" spans="11:12" ht="12">
      <c r="K727" s="5"/>
      <c r="L727" s="5"/>
    </row>
    <row r="728" spans="11:12" ht="12">
      <c r="K728" s="5"/>
      <c r="L728" s="5"/>
    </row>
    <row r="729" spans="11:12" ht="12">
      <c r="K729" s="5"/>
      <c r="L729" s="5"/>
    </row>
    <row r="730" spans="11:12" ht="12">
      <c r="K730" s="5"/>
      <c r="L730" s="5"/>
    </row>
    <row r="731" spans="11:12" ht="12">
      <c r="K731" s="5"/>
      <c r="L731" s="5"/>
    </row>
    <row r="732" spans="11:12" ht="12">
      <c r="K732" s="5"/>
      <c r="L732" s="5"/>
    </row>
    <row r="733" spans="11:12" ht="12">
      <c r="K733" s="5"/>
      <c r="L733" s="5"/>
    </row>
    <row r="734" spans="11:12" ht="12">
      <c r="K734" s="5"/>
      <c r="L734" s="5"/>
    </row>
    <row r="735" spans="11:12" ht="12">
      <c r="K735" s="5"/>
      <c r="L735" s="5"/>
    </row>
    <row r="736" spans="11:12" ht="12">
      <c r="K736" s="5"/>
      <c r="L736" s="5"/>
    </row>
    <row r="737" spans="11:12" ht="12">
      <c r="K737" s="5"/>
      <c r="L737" s="5"/>
    </row>
    <row r="738" spans="11:12" ht="12">
      <c r="K738" s="5"/>
      <c r="L738" s="5"/>
    </row>
    <row r="739" spans="11:12" ht="12">
      <c r="K739" s="5"/>
      <c r="L739" s="5"/>
    </row>
    <row r="740" spans="11:12" ht="12">
      <c r="K740" s="5"/>
      <c r="L740" s="5"/>
    </row>
    <row r="741" spans="11:12" ht="12">
      <c r="K741" s="5"/>
      <c r="L741" s="5"/>
    </row>
    <row r="742" spans="11:12" ht="12">
      <c r="K742" s="5"/>
      <c r="L742" s="5"/>
    </row>
    <row r="743" spans="11:12" ht="12">
      <c r="K743" s="5"/>
      <c r="L743" s="5"/>
    </row>
    <row r="744" spans="11:12" ht="12">
      <c r="K744" s="5"/>
      <c r="L744" s="5"/>
    </row>
    <row r="745" spans="11:12" ht="12">
      <c r="K745" s="5"/>
      <c r="L745" s="5"/>
    </row>
    <row r="746" spans="11:12" ht="12">
      <c r="K746" s="5"/>
      <c r="L746" s="5"/>
    </row>
    <row r="747" spans="11:12" ht="12">
      <c r="K747" s="5"/>
      <c r="L747" s="5"/>
    </row>
    <row r="748" spans="11:12" ht="12">
      <c r="K748" s="5"/>
      <c r="L748" s="5"/>
    </row>
    <row r="749" spans="11:12" ht="12">
      <c r="K749" s="5"/>
      <c r="L749" s="5"/>
    </row>
    <row r="750" spans="11:12" ht="12">
      <c r="K750" s="5"/>
      <c r="L750" s="5"/>
    </row>
    <row r="751" spans="11:12" ht="12">
      <c r="K751" s="5"/>
      <c r="L751" s="5"/>
    </row>
    <row r="752" spans="11:12" ht="12">
      <c r="K752" s="5"/>
      <c r="L752" s="5"/>
    </row>
    <row r="753" spans="11:12" ht="12">
      <c r="K753" s="5"/>
      <c r="L753" s="5"/>
    </row>
    <row r="754" spans="11:12" ht="12">
      <c r="K754" s="5"/>
      <c r="L754" s="5"/>
    </row>
    <row r="755" spans="11:12" ht="12">
      <c r="K755" s="5"/>
      <c r="L755" s="5"/>
    </row>
    <row r="756" spans="11:12" ht="12">
      <c r="K756" s="5"/>
      <c r="L756" s="5"/>
    </row>
    <row r="757" spans="11:12" ht="12">
      <c r="K757" s="5"/>
      <c r="L757" s="5"/>
    </row>
    <row r="758" spans="11:12" ht="12">
      <c r="K758" s="5"/>
      <c r="L758" s="5"/>
    </row>
    <row r="759" spans="11:12" ht="12">
      <c r="K759" s="5"/>
      <c r="L759" s="5"/>
    </row>
    <row r="760" spans="11:12" ht="12">
      <c r="K760" s="5"/>
      <c r="L760" s="5"/>
    </row>
    <row r="761" spans="11:12" ht="12">
      <c r="K761" s="5"/>
      <c r="L761" s="5"/>
    </row>
    <row r="762" spans="11:12" ht="12">
      <c r="K762" s="5"/>
      <c r="L762" s="5"/>
    </row>
    <row r="763" spans="11:12" ht="12">
      <c r="K763" s="5"/>
      <c r="L763" s="5"/>
    </row>
    <row r="764" spans="11:12" ht="12">
      <c r="K764" s="5"/>
      <c r="L764" s="5"/>
    </row>
    <row r="765" spans="11:12" ht="12">
      <c r="K765" s="5"/>
      <c r="L765" s="5"/>
    </row>
    <row r="766" spans="11:12" ht="12">
      <c r="K766" s="5"/>
      <c r="L766" s="5"/>
    </row>
    <row r="767" spans="11:12" ht="12">
      <c r="K767" s="5"/>
      <c r="L767" s="5"/>
    </row>
    <row r="768" spans="11:12" ht="12">
      <c r="K768" s="5"/>
      <c r="L768" s="5"/>
    </row>
    <row r="769" spans="11:12" ht="12">
      <c r="K769" s="5"/>
      <c r="L769" s="5"/>
    </row>
    <row r="770" spans="11:12" ht="12">
      <c r="K770" s="5"/>
      <c r="L770" s="5"/>
    </row>
    <row r="771" spans="11:12" ht="12">
      <c r="K771" s="5"/>
      <c r="L771" s="5"/>
    </row>
    <row r="772" spans="11:12" ht="12">
      <c r="K772" s="5"/>
      <c r="L772" s="5"/>
    </row>
    <row r="773" spans="11:12" ht="12">
      <c r="K773" s="5"/>
      <c r="L773" s="5"/>
    </row>
    <row r="774" spans="11:12" ht="12">
      <c r="K774" s="5"/>
      <c r="L774" s="5"/>
    </row>
    <row r="775" spans="11:12" ht="12">
      <c r="K775" s="5"/>
      <c r="L775" s="5"/>
    </row>
    <row r="776" spans="11:12" ht="12">
      <c r="K776" s="5"/>
      <c r="L776" s="5"/>
    </row>
    <row r="777" spans="11:12" ht="12">
      <c r="K777" s="5"/>
      <c r="L777" s="5"/>
    </row>
    <row r="778" spans="11:12" ht="12">
      <c r="K778" s="5"/>
      <c r="L778" s="5"/>
    </row>
    <row r="779" spans="11:12" ht="12">
      <c r="K779" s="5"/>
      <c r="L779" s="5"/>
    </row>
    <row r="780" spans="11:12" ht="12">
      <c r="K780" s="5"/>
      <c r="L780" s="5"/>
    </row>
    <row r="781" spans="11:12" ht="12">
      <c r="K781" s="5"/>
      <c r="L781" s="5"/>
    </row>
    <row r="782" spans="11:12" ht="12">
      <c r="K782" s="5"/>
      <c r="L782" s="5"/>
    </row>
    <row r="783" spans="11:12" ht="12">
      <c r="K783" s="5"/>
      <c r="L783" s="5"/>
    </row>
    <row r="784" spans="11:12" ht="12">
      <c r="K784" s="5"/>
      <c r="L784" s="5"/>
    </row>
    <row r="785" spans="11:12" ht="12">
      <c r="K785" s="5"/>
      <c r="L785" s="5"/>
    </row>
    <row r="786" spans="11:12" ht="12">
      <c r="K786" s="5"/>
      <c r="L786" s="5"/>
    </row>
    <row r="787" spans="11:12" ht="12">
      <c r="K787" s="5"/>
      <c r="L787" s="5"/>
    </row>
    <row r="788" spans="11:12" ht="12">
      <c r="K788" s="5"/>
      <c r="L788" s="5"/>
    </row>
    <row r="789" spans="11:12" ht="12">
      <c r="K789" s="5"/>
      <c r="L789" s="5"/>
    </row>
    <row r="790" spans="11:12" ht="12">
      <c r="K790" s="5"/>
      <c r="L790" s="5"/>
    </row>
    <row r="791" spans="11:12" ht="12">
      <c r="K791" s="5"/>
      <c r="L791" s="5"/>
    </row>
    <row r="792" spans="11:12" ht="12">
      <c r="K792" s="5"/>
      <c r="L792" s="5"/>
    </row>
    <row r="793" spans="11:12" ht="12">
      <c r="K793" s="5"/>
      <c r="L793" s="5"/>
    </row>
    <row r="794" spans="11:12" ht="12">
      <c r="K794" s="5"/>
      <c r="L794" s="5"/>
    </row>
    <row r="795" spans="11:12" ht="12">
      <c r="K795" s="5"/>
      <c r="L795" s="5"/>
    </row>
    <row r="796" spans="11:12" ht="12">
      <c r="K796" s="5"/>
      <c r="L796" s="5"/>
    </row>
    <row r="797" spans="11:12" ht="12">
      <c r="K797" s="5"/>
      <c r="L797" s="5"/>
    </row>
    <row r="798" spans="11:12" ht="12">
      <c r="K798" s="5"/>
      <c r="L798" s="5"/>
    </row>
    <row r="799" spans="11:12" ht="12">
      <c r="K799" s="5"/>
      <c r="L799" s="5"/>
    </row>
    <row r="800" spans="11:12" ht="12">
      <c r="K800" s="5"/>
      <c r="L800" s="5"/>
    </row>
    <row r="801" spans="11:12" ht="12">
      <c r="K801" s="5"/>
      <c r="L801" s="5"/>
    </row>
    <row r="802" spans="11:12" ht="12">
      <c r="K802" s="5"/>
      <c r="L802" s="5"/>
    </row>
    <row r="803" spans="11:12" ht="12">
      <c r="K803" s="5"/>
      <c r="L803" s="5"/>
    </row>
    <row r="804" spans="11:12" ht="12">
      <c r="K804" s="5"/>
      <c r="L804" s="5"/>
    </row>
    <row r="805" spans="11:12" ht="12">
      <c r="K805" s="5"/>
      <c r="L805" s="5"/>
    </row>
    <row r="806" spans="11:12" ht="12">
      <c r="K806" s="5"/>
      <c r="L806" s="5"/>
    </row>
    <row r="807" spans="11:12" ht="12">
      <c r="K807" s="5"/>
      <c r="L807" s="5"/>
    </row>
    <row r="808" spans="11:12" ht="12">
      <c r="K808" s="5"/>
      <c r="L808" s="5"/>
    </row>
    <row r="809" spans="11:12" ht="12">
      <c r="K809" s="5"/>
      <c r="L809" s="5"/>
    </row>
    <row r="810" spans="11:12" ht="12">
      <c r="K810" s="5"/>
      <c r="L810" s="5"/>
    </row>
    <row r="811" spans="11:12" ht="12">
      <c r="K811" s="5"/>
      <c r="L811" s="5"/>
    </row>
    <row r="812" spans="11:12" ht="12">
      <c r="K812" s="5"/>
      <c r="L812" s="5"/>
    </row>
    <row r="813" spans="11:12" ht="12">
      <c r="K813" s="5"/>
      <c r="L813" s="5"/>
    </row>
    <row r="814" spans="11:12" ht="12">
      <c r="K814" s="5"/>
      <c r="L814" s="5"/>
    </row>
    <row r="815" spans="11:12" ht="12">
      <c r="K815" s="5"/>
      <c r="L815" s="5"/>
    </row>
    <row r="816" spans="11:12" ht="12">
      <c r="K816" s="5"/>
      <c r="L816" s="5"/>
    </row>
    <row r="817" spans="11:12" ht="12">
      <c r="K817" s="5"/>
      <c r="L817" s="5"/>
    </row>
    <row r="818" spans="11:12" ht="12">
      <c r="K818" s="5"/>
      <c r="L818" s="5"/>
    </row>
    <row r="819" spans="11:12" ht="12">
      <c r="K819" s="5"/>
      <c r="L819" s="5"/>
    </row>
    <row r="820" spans="11:12" ht="12">
      <c r="K820" s="5"/>
      <c r="L820" s="5"/>
    </row>
    <row r="821" spans="11:12" ht="12">
      <c r="K821" s="5"/>
      <c r="L821" s="5"/>
    </row>
    <row r="822" spans="11:12" ht="12">
      <c r="K822" s="5"/>
      <c r="L822" s="5"/>
    </row>
    <row r="823" spans="11:12" ht="12">
      <c r="K823" s="5"/>
      <c r="L823" s="5"/>
    </row>
    <row r="824" spans="11:12" ht="12">
      <c r="K824" s="5"/>
      <c r="L824" s="5"/>
    </row>
    <row r="825" spans="11:12" ht="12">
      <c r="K825" s="5"/>
      <c r="L825" s="5"/>
    </row>
    <row r="826" spans="11:12" ht="12">
      <c r="K826" s="5"/>
      <c r="L826" s="5"/>
    </row>
    <row r="827" spans="11:12" ht="12">
      <c r="K827" s="5"/>
      <c r="L827" s="5"/>
    </row>
    <row r="828" spans="11:12" ht="12">
      <c r="K828" s="5"/>
      <c r="L828" s="5"/>
    </row>
    <row r="829" spans="11:12" ht="12">
      <c r="K829" s="5"/>
      <c r="L829" s="5"/>
    </row>
    <row r="830" spans="11:12" ht="12">
      <c r="K830" s="5"/>
      <c r="L830" s="5"/>
    </row>
    <row r="831" spans="11:12" ht="12">
      <c r="K831" s="5"/>
      <c r="L831" s="5"/>
    </row>
    <row r="832" spans="11:12" ht="12">
      <c r="K832" s="5"/>
      <c r="L832" s="5"/>
    </row>
    <row r="833" spans="11:12" ht="12">
      <c r="K833" s="5"/>
      <c r="L833" s="5"/>
    </row>
    <row r="834" spans="11:12" ht="12">
      <c r="K834" s="5"/>
      <c r="L834" s="5"/>
    </row>
    <row r="835" spans="11:12" ht="12">
      <c r="K835" s="5"/>
      <c r="L835" s="5"/>
    </row>
    <row r="836" spans="11:12" ht="12">
      <c r="K836" s="5"/>
      <c r="L836" s="5"/>
    </row>
    <row r="837" spans="11:12" ht="12">
      <c r="K837" s="5"/>
      <c r="L837" s="5"/>
    </row>
    <row r="838" spans="11:12" ht="12">
      <c r="K838" s="5"/>
      <c r="L838" s="5"/>
    </row>
    <row r="839" spans="11:12" ht="12">
      <c r="K839" s="5"/>
      <c r="L839" s="5"/>
    </row>
    <row r="840" spans="11:12" ht="12">
      <c r="K840" s="5"/>
      <c r="L840" s="5"/>
    </row>
    <row r="841" spans="11:12" ht="12">
      <c r="K841" s="5"/>
      <c r="L841" s="5"/>
    </row>
    <row r="842" spans="11:12" ht="12">
      <c r="K842" s="5"/>
      <c r="L842" s="5"/>
    </row>
    <row r="843" spans="11:12" ht="12">
      <c r="K843" s="5"/>
      <c r="L843" s="5"/>
    </row>
    <row r="844" spans="11:12" ht="12">
      <c r="K844" s="5"/>
      <c r="L844" s="5"/>
    </row>
    <row r="845" spans="11:12" ht="12">
      <c r="K845" s="5"/>
      <c r="L845" s="5"/>
    </row>
    <row r="846" spans="11:12" ht="12">
      <c r="K846" s="5"/>
      <c r="L846" s="5"/>
    </row>
    <row r="847" spans="11:12" ht="12">
      <c r="K847" s="5"/>
      <c r="L847" s="5"/>
    </row>
    <row r="848" spans="11:12" ht="12">
      <c r="K848" s="5"/>
      <c r="L848" s="5"/>
    </row>
    <row r="849" spans="11:12" ht="12">
      <c r="K849" s="5"/>
      <c r="L849" s="5"/>
    </row>
    <row r="850" spans="11:12" ht="12">
      <c r="K850" s="5"/>
      <c r="L850" s="5"/>
    </row>
    <row r="851" spans="11:12" ht="12">
      <c r="K851" s="5"/>
      <c r="L851" s="5"/>
    </row>
    <row r="852" spans="11:12" ht="12">
      <c r="K852" s="5"/>
      <c r="L852" s="5"/>
    </row>
    <row r="853" spans="11:12" ht="12">
      <c r="K853" s="5"/>
      <c r="L853" s="5"/>
    </row>
    <row r="854" spans="11:12" ht="12">
      <c r="K854" s="5"/>
      <c r="L854" s="5"/>
    </row>
    <row r="855" spans="11:12" ht="12">
      <c r="K855" s="5"/>
      <c r="L855" s="5"/>
    </row>
    <row r="856" spans="11:12" ht="12">
      <c r="K856" s="5"/>
      <c r="L856" s="5"/>
    </row>
    <row r="857" spans="11:12" ht="12">
      <c r="K857" s="5"/>
      <c r="L857" s="5"/>
    </row>
    <row r="858" spans="11:12" ht="12">
      <c r="K858" s="5"/>
      <c r="L858" s="5"/>
    </row>
    <row r="859" spans="11:12" ht="12">
      <c r="K859" s="5"/>
      <c r="L859" s="5"/>
    </row>
    <row r="860" spans="11:12" ht="12">
      <c r="K860" s="5"/>
      <c r="L860" s="5"/>
    </row>
    <row r="861" spans="11:12" ht="12">
      <c r="K861" s="5"/>
      <c r="L861" s="5"/>
    </row>
    <row r="862" spans="11:12" ht="12">
      <c r="K862" s="5"/>
      <c r="L862" s="5"/>
    </row>
    <row r="863" spans="11:12" ht="12">
      <c r="K863" s="5"/>
      <c r="L863" s="5"/>
    </row>
    <row r="864" spans="11:12" ht="12">
      <c r="K864" s="5"/>
      <c r="L864" s="5"/>
    </row>
    <row r="865" spans="11:12" ht="12">
      <c r="K865" s="5"/>
      <c r="L865" s="5"/>
    </row>
    <row r="866" spans="11:12" ht="12">
      <c r="K866" s="5"/>
      <c r="L866" s="5"/>
    </row>
    <row r="867" spans="11:12" ht="12">
      <c r="K867" s="5"/>
      <c r="L867" s="5"/>
    </row>
    <row r="868" spans="11:12" ht="12">
      <c r="K868" s="5"/>
      <c r="L868" s="5"/>
    </row>
    <row r="869" spans="11:12" ht="12">
      <c r="K869" s="5"/>
      <c r="L869" s="5"/>
    </row>
    <row r="870" spans="11:12" ht="12">
      <c r="K870" s="5"/>
      <c r="L870" s="5"/>
    </row>
    <row r="871" spans="11:12" ht="12">
      <c r="K871" s="5"/>
      <c r="L871" s="5"/>
    </row>
    <row r="872" spans="11:12" ht="12">
      <c r="K872" s="5"/>
      <c r="L872" s="5"/>
    </row>
    <row r="873" spans="11:12" ht="12">
      <c r="K873" s="5"/>
      <c r="L873" s="5"/>
    </row>
    <row r="874" spans="11:12" ht="12">
      <c r="K874" s="5"/>
      <c r="L874" s="5"/>
    </row>
    <row r="875" spans="11:12" ht="12">
      <c r="K875" s="5"/>
      <c r="L875" s="5"/>
    </row>
    <row r="876" spans="11:12" ht="12">
      <c r="K876" s="5"/>
      <c r="L876" s="5"/>
    </row>
    <row r="877" spans="11:12" ht="12">
      <c r="K877" s="5"/>
      <c r="L877" s="5"/>
    </row>
    <row r="878" spans="11:12" ht="12">
      <c r="K878" s="5"/>
      <c r="L878" s="5"/>
    </row>
    <row r="879" spans="11:12" ht="12">
      <c r="K879" s="5"/>
      <c r="L879" s="5"/>
    </row>
    <row r="880" spans="11:12" ht="12">
      <c r="K880" s="5"/>
      <c r="L880" s="5"/>
    </row>
    <row r="881" spans="11:12" ht="12">
      <c r="K881" s="5"/>
      <c r="L881" s="5"/>
    </row>
    <row r="882" spans="11:12" ht="12">
      <c r="K882" s="5"/>
      <c r="L882" s="5"/>
    </row>
    <row r="883" spans="11:12" ht="12">
      <c r="K883" s="5"/>
      <c r="L883" s="5"/>
    </row>
    <row r="884" spans="11:12" ht="12">
      <c r="K884" s="5"/>
      <c r="L884" s="5"/>
    </row>
    <row r="885" spans="11:12" ht="12">
      <c r="K885" s="5"/>
      <c r="L885" s="5"/>
    </row>
    <row r="886" spans="11:12" ht="12">
      <c r="K886" s="5"/>
      <c r="L886" s="5"/>
    </row>
    <row r="887" spans="11:12" ht="12">
      <c r="K887" s="5"/>
      <c r="L887" s="5"/>
    </row>
    <row r="888" spans="11:12" ht="12">
      <c r="K888" s="5"/>
      <c r="L888" s="5"/>
    </row>
    <row r="889" spans="11:12" ht="12">
      <c r="K889" s="5"/>
      <c r="L889" s="5"/>
    </row>
    <row r="890" spans="11:12" ht="12">
      <c r="K890" s="5"/>
      <c r="L890" s="5"/>
    </row>
    <row r="891" spans="11:12" ht="12">
      <c r="K891" s="5"/>
      <c r="L891" s="5"/>
    </row>
    <row r="892" spans="11:12" ht="12">
      <c r="K892" s="5"/>
      <c r="L892" s="5"/>
    </row>
    <row r="893" spans="11:12" ht="12">
      <c r="K893" s="5"/>
      <c r="L893" s="5"/>
    </row>
    <row r="894" spans="11:12" ht="12">
      <c r="K894" s="5"/>
      <c r="L894" s="5"/>
    </row>
    <row r="895" spans="11:12" ht="12">
      <c r="K895" s="5"/>
      <c r="L895" s="5"/>
    </row>
    <row r="896" spans="11:12" ht="12">
      <c r="K896" s="5"/>
      <c r="L896" s="5"/>
    </row>
    <row r="897" spans="11:12" ht="12">
      <c r="K897" s="5"/>
      <c r="L897" s="5"/>
    </row>
    <row r="898" spans="11:12" ht="12">
      <c r="K898" s="5"/>
      <c r="L898" s="5"/>
    </row>
    <row r="899" spans="11:12" ht="12">
      <c r="K899" s="5"/>
      <c r="L899" s="5"/>
    </row>
    <row r="900" spans="11:12" ht="12">
      <c r="K900" s="5"/>
      <c r="L900" s="5"/>
    </row>
    <row r="901" spans="11:12" ht="12">
      <c r="K901" s="5"/>
      <c r="L901" s="5"/>
    </row>
    <row r="902" spans="11:12" ht="12">
      <c r="K902" s="5"/>
      <c r="L902" s="5"/>
    </row>
    <row r="903" spans="11:12" ht="12">
      <c r="K903" s="5"/>
      <c r="L903" s="5"/>
    </row>
    <row r="904" spans="11:12" ht="12">
      <c r="K904" s="5"/>
      <c r="L904" s="5"/>
    </row>
    <row r="905" spans="11:12" ht="12">
      <c r="K905" s="5"/>
      <c r="L905" s="5"/>
    </row>
    <row r="906" spans="11:12" ht="12">
      <c r="K906" s="5"/>
      <c r="L906" s="5"/>
    </row>
    <row r="907" spans="11:12" ht="12">
      <c r="K907" s="5"/>
      <c r="L907" s="5"/>
    </row>
    <row r="908" spans="11:12" ht="12">
      <c r="K908" s="5"/>
      <c r="L908" s="5"/>
    </row>
    <row r="909" spans="11:12" ht="12">
      <c r="K909" s="5"/>
      <c r="L909" s="5"/>
    </row>
    <row r="910" spans="11:12" ht="12">
      <c r="K910" s="5"/>
      <c r="L910" s="5"/>
    </row>
    <row r="911" spans="11:12" ht="12">
      <c r="K911" s="5"/>
      <c r="L911" s="5"/>
    </row>
    <row r="912" spans="11:12" ht="12">
      <c r="K912" s="5"/>
      <c r="L912" s="5"/>
    </row>
    <row r="913" spans="11:12" ht="12">
      <c r="K913" s="5"/>
      <c r="L913" s="5"/>
    </row>
    <row r="914" spans="11:12" ht="12">
      <c r="K914" s="5"/>
      <c r="L914" s="5"/>
    </row>
    <row r="915" spans="11:12" ht="12">
      <c r="K915" s="5"/>
      <c r="L915" s="5"/>
    </row>
    <row r="916" spans="11:12" ht="12">
      <c r="K916" s="5"/>
      <c r="L916" s="5"/>
    </row>
    <row r="917" spans="11:12" ht="12">
      <c r="K917" s="5"/>
      <c r="L917" s="5"/>
    </row>
    <row r="918" spans="11:12" ht="12">
      <c r="K918" s="5"/>
      <c r="L918" s="5"/>
    </row>
    <row r="919" spans="11:12" ht="12">
      <c r="K919" s="5"/>
      <c r="L919" s="5"/>
    </row>
    <row r="920" spans="11:12" ht="12">
      <c r="K920" s="5"/>
      <c r="L920" s="5"/>
    </row>
    <row r="921" spans="11:12" ht="12">
      <c r="K921" s="5"/>
      <c r="L921" s="5"/>
    </row>
    <row r="922" spans="11:12" ht="12">
      <c r="K922" s="5"/>
      <c r="L922" s="5"/>
    </row>
    <row r="923" spans="11:12" ht="12">
      <c r="K923" s="5"/>
      <c r="L923" s="5"/>
    </row>
    <row r="924" spans="11:12" ht="12">
      <c r="K924" s="5"/>
      <c r="L924" s="5"/>
    </row>
    <row r="925" spans="11:12" ht="12">
      <c r="K925" s="5"/>
      <c r="L925" s="5"/>
    </row>
    <row r="926" spans="11:12" ht="12">
      <c r="K926" s="5"/>
      <c r="L926" s="5"/>
    </row>
    <row r="927" spans="11:12" ht="12">
      <c r="K927" s="5"/>
      <c r="L927" s="5"/>
    </row>
    <row r="928" spans="11:12" ht="12">
      <c r="K928" s="5"/>
      <c r="L928" s="5"/>
    </row>
    <row r="929" spans="11:12" ht="12">
      <c r="K929" s="5"/>
      <c r="L929" s="5"/>
    </row>
    <row r="930" spans="11:12" ht="12">
      <c r="K930" s="5"/>
      <c r="L930" s="5"/>
    </row>
    <row r="931" spans="11:12" ht="12">
      <c r="K931" s="5"/>
      <c r="L931" s="5"/>
    </row>
    <row r="932" spans="11:12" ht="12">
      <c r="K932" s="5"/>
      <c r="L932" s="5"/>
    </row>
    <row r="933" spans="11:12" ht="12">
      <c r="K933" s="5"/>
      <c r="L933" s="5"/>
    </row>
    <row r="934" spans="11:12" ht="12">
      <c r="K934" s="5"/>
      <c r="L934" s="5"/>
    </row>
    <row r="935" spans="11:12" ht="12">
      <c r="K935" s="5"/>
      <c r="L935" s="5"/>
    </row>
    <row r="936" spans="11:12" ht="12">
      <c r="K936" s="5"/>
      <c r="L936" s="5"/>
    </row>
    <row r="937" spans="11:12" ht="12">
      <c r="K937" s="5"/>
      <c r="L937" s="5"/>
    </row>
    <row r="938" spans="11:12" ht="12">
      <c r="K938" s="5"/>
      <c r="L938" s="5"/>
    </row>
    <row r="939" spans="11:12" ht="12">
      <c r="K939" s="5"/>
      <c r="L939" s="5"/>
    </row>
    <row r="940" spans="11:12" ht="12">
      <c r="K940" s="5"/>
      <c r="L940" s="5"/>
    </row>
    <row r="941" spans="11:12" ht="12">
      <c r="K941" s="5"/>
      <c r="L941" s="5"/>
    </row>
    <row r="942" spans="11:12" ht="12">
      <c r="K942" s="5"/>
      <c r="L942" s="5"/>
    </row>
    <row r="943" spans="11:12" ht="12">
      <c r="K943" s="5"/>
      <c r="L943" s="5"/>
    </row>
    <row r="944" spans="11:12" ht="12">
      <c r="K944" s="5"/>
      <c r="L944" s="5"/>
    </row>
    <row r="945" spans="11:12" ht="12">
      <c r="K945" s="5"/>
      <c r="L945" s="5"/>
    </row>
    <row r="946" spans="11:12" ht="12">
      <c r="K946" s="5"/>
      <c r="L946" s="5"/>
    </row>
    <row r="947" spans="11:12" ht="12">
      <c r="K947" s="5"/>
      <c r="L947" s="5"/>
    </row>
    <row r="948" spans="11:12" ht="12">
      <c r="K948" s="5"/>
      <c r="L948" s="5"/>
    </row>
    <row r="949" spans="11:12" ht="12">
      <c r="K949" s="5"/>
      <c r="L949" s="5"/>
    </row>
    <row r="950" spans="11:12" ht="12">
      <c r="K950" s="5"/>
      <c r="L950" s="5"/>
    </row>
    <row r="951" spans="11:12" ht="12">
      <c r="K951" s="5"/>
      <c r="L951" s="5"/>
    </row>
    <row r="952" spans="11:12" ht="12">
      <c r="K952" s="5"/>
      <c r="L952" s="5"/>
    </row>
    <row r="953" spans="11:12" ht="12">
      <c r="K953" s="5"/>
      <c r="L953" s="5"/>
    </row>
    <row r="954" spans="11:12" ht="12">
      <c r="K954" s="5"/>
      <c r="L954" s="5"/>
    </row>
    <row r="955" spans="11:12" ht="12">
      <c r="K955" s="5"/>
      <c r="L955" s="5"/>
    </row>
    <row r="956" spans="11:12" ht="12">
      <c r="K956" s="5"/>
      <c r="L956" s="5"/>
    </row>
    <row r="957" spans="11:12" ht="12">
      <c r="K957" s="5"/>
      <c r="L957" s="5"/>
    </row>
    <row r="958" spans="11:12" ht="12">
      <c r="K958" s="5"/>
      <c r="L958" s="5"/>
    </row>
    <row r="959" spans="11:12" ht="12">
      <c r="K959" s="5"/>
      <c r="L959" s="5"/>
    </row>
    <row r="960" spans="11:12" ht="12">
      <c r="K960" s="5"/>
      <c r="L960" s="5"/>
    </row>
    <row r="961" spans="11:12" ht="12">
      <c r="K961" s="5"/>
      <c r="L961" s="5"/>
    </row>
    <row r="962" spans="11:12" ht="12">
      <c r="K962" s="5"/>
      <c r="L962" s="5"/>
    </row>
    <row r="963" spans="11:12" ht="12">
      <c r="K963" s="5"/>
      <c r="L963" s="5"/>
    </row>
    <row r="964" spans="11:12" ht="12">
      <c r="K964" s="5"/>
      <c r="L964" s="5"/>
    </row>
    <row r="965" spans="11:12" ht="12">
      <c r="K965" s="5"/>
      <c r="L965" s="5"/>
    </row>
    <row r="966" spans="11:12" ht="12">
      <c r="K966" s="5"/>
      <c r="L966" s="5"/>
    </row>
    <row r="967" spans="11:12" ht="12">
      <c r="K967" s="5"/>
      <c r="L967" s="5"/>
    </row>
    <row r="968" spans="11:12" ht="12">
      <c r="K968" s="5"/>
      <c r="L968" s="5"/>
    </row>
    <row r="969" spans="11:12" ht="12">
      <c r="K969" s="5"/>
      <c r="L969" s="5"/>
    </row>
    <row r="970" spans="11:12" ht="12">
      <c r="K970" s="5"/>
      <c r="L970" s="5"/>
    </row>
    <row r="971" spans="11:12" ht="12">
      <c r="K971" s="5"/>
      <c r="L971" s="5"/>
    </row>
    <row r="972" spans="11:12" ht="12">
      <c r="K972" s="5"/>
      <c r="L972" s="5"/>
    </row>
    <row r="973" spans="11:12" ht="12">
      <c r="K973" s="5"/>
      <c r="L973" s="5"/>
    </row>
    <row r="974" spans="11:12" ht="12">
      <c r="K974" s="5"/>
      <c r="L974" s="5"/>
    </row>
    <row r="975" spans="11:12" ht="12">
      <c r="K975" s="5"/>
      <c r="L975" s="5"/>
    </row>
    <row r="976" spans="11:12" ht="12">
      <c r="K976" s="5"/>
      <c r="L976" s="5"/>
    </row>
    <row r="977" spans="11:12" ht="12">
      <c r="K977" s="5"/>
      <c r="L977" s="5"/>
    </row>
    <row r="978" spans="11:12" ht="12">
      <c r="K978" s="5"/>
      <c r="L978" s="5"/>
    </row>
    <row r="979" spans="11:12" ht="12">
      <c r="K979" s="5"/>
      <c r="L979" s="5"/>
    </row>
    <row r="980" spans="11:12" ht="12">
      <c r="K980" s="5"/>
      <c r="L980" s="5"/>
    </row>
    <row r="981" spans="11:12" ht="12">
      <c r="K981" s="5"/>
      <c r="L981" s="5"/>
    </row>
    <row r="982" spans="11:12" ht="12">
      <c r="K982" s="5"/>
      <c r="L982" s="5"/>
    </row>
    <row r="983" spans="11:12" ht="12">
      <c r="K983" s="5"/>
      <c r="L983" s="5"/>
    </row>
    <row r="984" spans="11:12" ht="12">
      <c r="K984" s="5"/>
      <c r="L984" s="5"/>
    </row>
    <row r="985" spans="11:12" ht="12">
      <c r="K985" s="5"/>
      <c r="L985" s="5"/>
    </row>
    <row r="986" spans="11:12" ht="12">
      <c r="K986" s="5"/>
      <c r="L986" s="5"/>
    </row>
    <row r="987" spans="11:12" ht="12">
      <c r="K987" s="5"/>
      <c r="L987" s="5"/>
    </row>
    <row r="988" spans="11:12" ht="12">
      <c r="K988" s="5"/>
      <c r="L988" s="5"/>
    </row>
    <row r="989" spans="11:12" ht="12">
      <c r="K989" s="5"/>
      <c r="L989" s="5"/>
    </row>
    <row r="990" spans="11:12" ht="12">
      <c r="K990" s="5"/>
      <c r="L990" s="5"/>
    </row>
    <row r="991" spans="11:12" ht="12">
      <c r="K991" s="5"/>
      <c r="L991" s="5"/>
    </row>
    <row r="992" spans="11:12" ht="12">
      <c r="K992" s="5"/>
      <c r="L992" s="5"/>
    </row>
    <row r="993" spans="11:12" ht="12">
      <c r="K993" s="5"/>
      <c r="L993" s="5"/>
    </row>
    <row r="994" spans="11:12" ht="12">
      <c r="K994" s="5"/>
      <c r="L994" s="5"/>
    </row>
    <row r="995" spans="11:12" ht="12">
      <c r="K995" s="5"/>
      <c r="L995" s="5"/>
    </row>
    <row r="996" spans="11:12" ht="12">
      <c r="K996" s="5"/>
      <c r="L996" s="5"/>
    </row>
    <row r="997" spans="11:12" ht="12">
      <c r="K997" s="5"/>
      <c r="L997" s="5"/>
    </row>
    <row r="998" spans="11:12" ht="12">
      <c r="K998" s="5"/>
      <c r="L998" s="5"/>
    </row>
    <row r="999" spans="11:12" ht="12">
      <c r="K999" s="5"/>
      <c r="L999" s="5"/>
    </row>
    <row r="1000" spans="11:12" ht="12">
      <c r="K1000" s="5"/>
      <c r="L1000" s="5"/>
    </row>
    <row r="1001" spans="11:12" ht="12">
      <c r="K1001" s="5"/>
      <c r="L1001" s="5"/>
    </row>
    <row r="1002" spans="11:12" ht="12">
      <c r="K1002" s="5"/>
      <c r="L1002" s="5"/>
    </row>
    <row r="1003" spans="11:12" ht="12">
      <c r="K1003" s="5"/>
      <c r="L1003" s="5"/>
    </row>
    <row r="1004" spans="11:12" ht="12">
      <c r="K1004" s="5"/>
      <c r="L1004" s="5"/>
    </row>
    <row r="1005" spans="11:12" ht="12">
      <c r="K1005" s="5"/>
      <c r="L1005" s="5"/>
    </row>
    <row r="1006" spans="11:12" ht="12">
      <c r="K1006" s="5"/>
      <c r="L1006" s="5"/>
    </row>
    <row r="1007" spans="11:12" ht="12">
      <c r="K1007" s="5"/>
      <c r="L1007" s="5"/>
    </row>
    <row r="1008" spans="11:12" ht="12">
      <c r="K1008" s="5"/>
      <c r="L1008" s="5"/>
    </row>
    <row r="1009" spans="11:12" ht="12">
      <c r="K1009" s="5"/>
      <c r="L1009" s="5"/>
    </row>
    <row r="1010" spans="11:12" ht="12">
      <c r="K1010" s="5"/>
      <c r="L1010" s="5"/>
    </row>
    <row r="1011" spans="11:12" ht="12">
      <c r="K1011" s="5"/>
      <c r="L1011" s="5"/>
    </row>
    <row r="1012" spans="11:12" ht="12">
      <c r="K1012" s="5"/>
      <c r="L1012" s="5"/>
    </row>
    <row r="1013" spans="11:12" ht="12">
      <c r="K1013" s="5"/>
      <c r="L1013" s="5"/>
    </row>
    <row r="1014" spans="11:12" ht="12">
      <c r="K1014" s="5"/>
      <c r="L1014" s="5"/>
    </row>
    <row r="1015" spans="11:12" ht="12">
      <c r="K1015" s="5"/>
      <c r="L1015" s="5"/>
    </row>
    <row r="1016" spans="11:12" ht="12">
      <c r="K1016" s="5"/>
      <c r="L1016" s="5"/>
    </row>
    <row r="1017" spans="11:12" ht="12">
      <c r="K1017" s="5"/>
      <c r="L1017" s="5"/>
    </row>
    <row r="1018" spans="11:12" ht="12">
      <c r="K1018" s="5"/>
      <c r="L1018" s="5"/>
    </row>
    <row r="1019" spans="11:12" ht="12">
      <c r="K1019" s="5"/>
      <c r="L1019" s="5"/>
    </row>
    <row r="1020" spans="11:12" ht="12">
      <c r="K1020" s="5"/>
      <c r="L1020" s="5"/>
    </row>
    <row r="1021" spans="11:12" ht="12">
      <c r="K1021" s="5"/>
      <c r="L1021" s="5"/>
    </row>
    <row r="1022" spans="11:12" ht="12">
      <c r="K1022" s="5"/>
      <c r="L1022" s="5"/>
    </row>
    <row r="1023" spans="11:12" ht="12">
      <c r="K1023" s="5"/>
      <c r="L1023" s="5"/>
    </row>
    <row r="1024" spans="11:12" ht="12">
      <c r="K1024" s="5"/>
      <c r="L1024" s="5"/>
    </row>
    <row r="1025" spans="11:12" ht="12">
      <c r="K1025" s="5"/>
      <c r="L1025" s="5"/>
    </row>
    <row r="1026" spans="11:12" ht="12">
      <c r="K1026" s="5"/>
      <c r="L1026" s="5"/>
    </row>
    <row r="1027" spans="11:12" ht="12">
      <c r="K1027" s="5"/>
      <c r="L1027" s="5"/>
    </row>
    <row r="1028" spans="11:12" ht="12">
      <c r="K1028" s="5"/>
      <c r="L1028" s="5"/>
    </row>
    <row r="1029" spans="11:12" ht="12">
      <c r="K1029" s="5"/>
      <c r="L1029" s="5"/>
    </row>
    <row r="1030" spans="11:12" ht="12">
      <c r="K1030" s="5"/>
      <c r="L1030" s="5"/>
    </row>
    <row r="1031" spans="11:12" ht="12">
      <c r="K1031" s="5"/>
      <c r="L1031" s="5"/>
    </row>
    <row r="1032" spans="11:12" ht="12">
      <c r="K1032" s="5"/>
      <c r="L1032" s="5"/>
    </row>
    <row r="1033" spans="11:12" ht="12">
      <c r="K1033" s="5"/>
      <c r="L1033" s="5"/>
    </row>
    <row r="1034" spans="11:12" ht="12">
      <c r="K1034" s="5"/>
      <c r="L1034" s="5"/>
    </row>
    <row r="1035" spans="11:12" ht="12">
      <c r="K1035" s="5"/>
      <c r="L1035" s="5"/>
    </row>
    <row r="1036" spans="11:12" ht="12">
      <c r="K1036" s="5"/>
      <c r="L1036" s="5"/>
    </row>
    <row r="1037" spans="11:12" ht="12">
      <c r="K1037" s="5"/>
      <c r="L1037" s="5"/>
    </row>
    <row r="1038" spans="11:12" ht="12">
      <c r="K1038" s="5"/>
      <c r="L1038" s="5"/>
    </row>
    <row r="1039" spans="11:12" ht="12">
      <c r="K1039" s="5"/>
      <c r="L1039" s="5"/>
    </row>
    <row r="1040" spans="11:12" ht="12">
      <c r="K1040" s="5"/>
      <c r="L1040" s="5"/>
    </row>
    <row r="1041" spans="11:12" ht="12">
      <c r="K1041" s="5"/>
      <c r="L1041" s="5"/>
    </row>
    <row r="1042" spans="11:12" ht="12">
      <c r="K1042" s="5"/>
      <c r="L1042" s="5"/>
    </row>
    <row r="1043" spans="11:12" ht="12">
      <c r="K1043" s="5"/>
      <c r="L1043" s="5"/>
    </row>
    <row r="1044" spans="11:12" ht="12">
      <c r="K1044" s="5"/>
      <c r="L1044" s="5"/>
    </row>
    <row r="1045" spans="11:12" ht="12">
      <c r="K1045" s="5"/>
      <c r="L1045" s="5"/>
    </row>
    <row r="1046" spans="11:12" ht="12">
      <c r="K1046" s="5"/>
      <c r="L1046" s="5"/>
    </row>
    <row r="1047" spans="11:12" ht="12">
      <c r="K1047" s="5"/>
      <c r="L1047" s="5"/>
    </row>
    <row r="1048" spans="11:12" ht="12">
      <c r="K1048" s="5"/>
      <c r="L1048" s="5"/>
    </row>
    <row r="1049" spans="11:12" ht="12">
      <c r="K1049" s="5"/>
      <c r="L1049" s="5"/>
    </row>
    <row r="1050" spans="11:12" ht="12">
      <c r="K1050" s="5"/>
      <c r="L1050" s="5"/>
    </row>
    <row r="1051" spans="11:12" ht="12">
      <c r="K1051" s="5"/>
      <c r="L1051" s="5"/>
    </row>
    <row r="1052" spans="11:12" ht="12">
      <c r="K1052" s="5"/>
      <c r="L1052" s="5"/>
    </row>
    <row r="1053" spans="11:12" ht="12">
      <c r="K1053" s="5"/>
      <c r="L1053" s="5"/>
    </row>
    <row r="1054" spans="11:12" ht="12">
      <c r="K1054" s="5"/>
      <c r="L1054" s="5"/>
    </row>
    <row r="1055" spans="11:12" ht="12">
      <c r="K1055" s="5"/>
      <c r="L1055" s="5"/>
    </row>
    <row r="1056" spans="11:12" ht="12">
      <c r="K1056" s="5"/>
      <c r="L1056" s="5"/>
    </row>
    <row r="1057" spans="11:12" ht="12">
      <c r="K1057" s="5"/>
      <c r="L1057" s="5"/>
    </row>
    <row r="1058" spans="11:12" ht="12">
      <c r="K1058" s="5"/>
      <c r="L1058" s="5"/>
    </row>
    <row r="1059" spans="11:12" ht="12">
      <c r="K1059" s="5"/>
      <c r="L1059" s="5"/>
    </row>
    <row r="1060" spans="11:12" ht="12">
      <c r="K1060" s="5"/>
      <c r="L1060" s="5"/>
    </row>
    <row r="1061" spans="11:12" ht="12">
      <c r="K1061" s="5"/>
      <c r="L1061" s="5"/>
    </row>
    <row r="1062" spans="11:12" ht="12">
      <c r="K1062" s="5"/>
      <c r="L1062" s="5"/>
    </row>
    <row r="1063" spans="11:12" ht="12">
      <c r="K1063" s="5"/>
      <c r="L1063" s="5"/>
    </row>
    <row r="1064" spans="11:12" ht="12">
      <c r="K1064" s="5"/>
      <c r="L1064" s="5"/>
    </row>
    <row r="1065" spans="11:12" ht="12">
      <c r="K1065" s="5"/>
      <c r="L1065" s="5"/>
    </row>
    <row r="1066" spans="11:12" ht="12">
      <c r="K1066" s="5"/>
      <c r="L1066" s="5"/>
    </row>
    <row r="1067" spans="11:12" ht="12">
      <c r="K1067" s="5"/>
      <c r="L1067" s="5"/>
    </row>
    <row r="1068" spans="11:12" ht="12">
      <c r="K1068" s="5"/>
      <c r="L1068" s="5"/>
    </row>
    <row r="1069" spans="11:12" ht="12">
      <c r="K1069" s="5"/>
      <c r="L1069" s="5"/>
    </row>
    <row r="1070" spans="11:12" ht="12">
      <c r="K1070" s="5"/>
      <c r="L1070" s="5"/>
    </row>
    <row r="1071" spans="11:12" ht="12">
      <c r="K1071" s="5"/>
      <c r="L1071" s="5"/>
    </row>
    <row r="1072" spans="11:12" ht="12">
      <c r="K1072" s="5"/>
      <c r="L1072" s="5"/>
    </row>
    <row r="1073" spans="11:12" ht="12">
      <c r="K1073" s="5"/>
      <c r="L1073" s="5"/>
    </row>
    <row r="1074" spans="11:12" ht="12">
      <c r="K1074" s="5"/>
      <c r="L1074" s="5"/>
    </row>
    <row r="1075" spans="11:12" ht="12">
      <c r="K1075" s="5"/>
      <c r="L1075" s="5"/>
    </row>
    <row r="1076" spans="11:12" ht="12">
      <c r="K1076" s="5"/>
      <c r="L1076" s="5"/>
    </row>
    <row r="1077" spans="11:12" ht="12">
      <c r="K1077" s="5"/>
      <c r="L1077" s="5"/>
    </row>
    <row r="1078" spans="11:12" ht="12">
      <c r="K1078" s="5"/>
      <c r="L1078" s="5"/>
    </row>
    <row r="1079" spans="11:12" ht="12">
      <c r="K1079" s="5"/>
      <c r="L1079" s="5"/>
    </row>
    <row r="1080" spans="11:12" ht="12">
      <c r="K1080" s="5"/>
      <c r="L1080" s="5"/>
    </row>
    <row r="1081" spans="11:12" ht="12">
      <c r="K1081" s="5"/>
      <c r="L1081" s="5"/>
    </row>
    <row r="1082" spans="11:12" ht="12">
      <c r="K1082" s="5"/>
      <c r="L1082" s="5"/>
    </row>
    <row r="1083" spans="11:12" ht="12">
      <c r="K1083" s="5"/>
      <c r="L1083" s="5"/>
    </row>
    <row r="1084" spans="11:12" ht="12">
      <c r="K1084" s="5"/>
      <c r="L1084" s="5"/>
    </row>
    <row r="1085" spans="11:12" ht="12">
      <c r="K1085" s="5"/>
      <c r="L1085" s="5"/>
    </row>
    <row r="1086" spans="11:12" ht="12">
      <c r="K1086" s="5"/>
      <c r="L1086" s="5"/>
    </row>
    <row r="1087" spans="11:12" ht="12">
      <c r="K1087" s="5"/>
      <c r="L1087" s="5"/>
    </row>
    <row r="1088" spans="11:12" ht="12">
      <c r="K1088" s="5"/>
      <c r="L1088" s="5"/>
    </row>
    <row r="1089" spans="11:12" ht="12">
      <c r="K1089" s="5"/>
      <c r="L1089" s="5"/>
    </row>
    <row r="1090" spans="11:12" ht="12">
      <c r="K1090" s="5"/>
      <c r="L1090" s="5"/>
    </row>
    <row r="1091" spans="11:12" ht="12">
      <c r="K1091" s="5"/>
      <c r="L1091" s="5"/>
    </row>
    <row r="1092" spans="11:12" ht="12">
      <c r="K1092" s="5"/>
      <c r="L1092" s="5"/>
    </row>
    <row r="1093" spans="11:12" ht="12">
      <c r="K1093" s="5"/>
      <c r="L1093" s="5"/>
    </row>
    <row r="1094" spans="11:12" ht="12">
      <c r="K1094" s="5"/>
      <c r="L1094" s="5"/>
    </row>
    <row r="1095" spans="11:12" ht="12">
      <c r="K1095" s="5"/>
      <c r="L1095" s="5"/>
    </row>
    <row r="1096" spans="11:12" ht="12">
      <c r="K1096" s="5"/>
      <c r="L1096" s="5"/>
    </row>
    <row r="1097" spans="11:12" ht="12">
      <c r="K1097" s="5"/>
      <c r="L1097" s="5"/>
    </row>
    <row r="1098" spans="11:12" ht="12">
      <c r="K1098" s="5"/>
      <c r="L1098" s="5"/>
    </row>
    <row r="1099" spans="11:12" ht="12">
      <c r="K1099" s="5"/>
      <c r="L1099" s="5"/>
    </row>
    <row r="1100" spans="11:12" ht="12">
      <c r="K1100" s="5"/>
      <c r="L1100" s="5"/>
    </row>
    <row r="1101" spans="11:12" ht="12">
      <c r="K1101" s="5"/>
      <c r="L1101" s="5"/>
    </row>
    <row r="1102" spans="11:12" ht="12">
      <c r="K1102" s="5"/>
      <c r="L1102" s="5"/>
    </row>
    <row r="1103" spans="11:12" ht="12">
      <c r="K1103" s="5"/>
      <c r="L1103" s="5"/>
    </row>
    <row r="1104" spans="11:12" ht="12">
      <c r="K1104" s="5"/>
      <c r="L1104" s="5"/>
    </row>
    <row r="1105" spans="11:12" ht="12">
      <c r="K1105" s="5"/>
      <c r="L1105" s="5"/>
    </row>
    <row r="1106" spans="11:12" ht="12">
      <c r="K1106" s="5"/>
      <c r="L1106" s="5"/>
    </row>
    <row r="1107" spans="11:12" ht="12">
      <c r="K1107" s="5"/>
      <c r="L1107" s="5"/>
    </row>
    <row r="1108" spans="11:12" ht="12">
      <c r="K1108" s="5"/>
      <c r="L1108" s="5"/>
    </row>
    <row r="1109" spans="11:12" ht="12">
      <c r="K1109" s="5"/>
      <c r="L1109" s="5"/>
    </row>
    <row r="1110" spans="11:12" ht="12">
      <c r="K1110" s="5"/>
      <c r="L1110" s="5"/>
    </row>
    <row r="1111" spans="11:12" ht="12">
      <c r="K1111" s="5"/>
      <c r="L1111" s="5"/>
    </row>
    <row r="1112" spans="11:12" ht="12">
      <c r="K1112" s="5"/>
      <c r="L1112" s="5"/>
    </row>
    <row r="1113" spans="11:12" ht="12">
      <c r="K1113" s="5"/>
      <c r="L1113" s="5"/>
    </row>
    <row r="1114" spans="11:12" ht="12">
      <c r="K1114" s="5"/>
      <c r="L1114" s="5"/>
    </row>
    <row r="1115" spans="11:12" ht="12">
      <c r="K1115" s="5"/>
      <c r="L1115" s="5"/>
    </row>
    <row r="1116" spans="11:12" ht="12">
      <c r="K1116" s="5"/>
      <c r="L1116" s="5"/>
    </row>
    <row r="1117" spans="11:12" ht="12">
      <c r="K1117" s="5"/>
      <c r="L1117" s="5"/>
    </row>
    <row r="1118" spans="11:12" ht="12">
      <c r="K1118" s="5"/>
      <c r="L1118" s="5"/>
    </row>
  </sheetData>
  <sheetProtection/>
  <mergeCells count="31">
    <mergeCell ref="I1:K1"/>
    <mergeCell ref="H202:I202"/>
    <mergeCell ref="H203:I203"/>
    <mergeCell ref="J200:K200"/>
    <mergeCell ref="J201:K201"/>
    <mergeCell ref="J202:K202"/>
    <mergeCell ref="J203:K203"/>
    <mergeCell ref="H200:I200"/>
    <mergeCell ref="H201:I201"/>
    <mergeCell ref="A197:K197"/>
    <mergeCell ref="C202:D202"/>
    <mergeCell ref="C203:D203"/>
    <mergeCell ref="F200:G200"/>
    <mergeCell ref="F201:G201"/>
    <mergeCell ref="F202:G202"/>
    <mergeCell ref="F203:G203"/>
    <mergeCell ref="C200:D200"/>
    <mergeCell ref="C201:D201"/>
    <mergeCell ref="F199:G199"/>
    <mergeCell ref="H199:I199"/>
    <mergeCell ref="J199:K199"/>
    <mergeCell ref="C199:D199"/>
    <mergeCell ref="E3:E5"/>
    <mergeCell ref="B3:B5"/>
    <mergeCell ref="A2:K2"/>
    <mergeCell ref="A3:A5"/>
    <mergeCell ref="C3:C5"/>
    <mergeCell ref="D3:D5"/>
    <mergeCell ref="F4:G4"/>
    <mergeCell ref="H4:I4"/>
    <mergeCell ref="J4:K4"/>
  </mergeCells>
  <printOptions/>
  <pageMargins left="0.7874015748031497" right="0.3937007874015748" top="0.7874015748031497" bottom="0.7874015748031497" header="0.5118110236220472" footer="0.2362204724409449"/>
  <pageSetup fitToHeight="10" horizontalDpi="600" verticalDpi="600" orientation="landscape" paperSize="9" scale="68" r:id="rId3"/>
  <headerFooter differentFirst="1" alignWithMargins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qwerty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brajenko</dc:creator>
  <cp:keywords/>
  <dc:description/>
  <cp:lastModifiedBy>Федорова Н</cp:lastModifiedBy>
  <cp:lastPrinted>2013-10-09T02:24:42Z</cp:lastPrinted>
  <dcterms:created xsi:type="dcterms:W3CDTF">2006-04-06T08:28:02Z</dcterms:created>
  <dcterms:modified xsi:type="dcterms:W3CDTF">2013-10-11T04:49:55Z</dcterms:modified>
  <cp:category/>
  <cp:version/>
  <cp:contentType/>
  <cp:contentStatus/>
</cp:coreProperties>
</file>